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<sst xmlns="http://schemas.openxmlformats.org/spreadsheetml/2006/main" count="65" uniqueCount="33">
  <si>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Units </t>
  </si>
  <si>
    <t xml:space="preserve">Including Ties </t>
  </si>
  <si>
    <t>Including Ties</t>
  </si>
  <si>
    <t xml:space="preserve">Excluding Ties </t>
  </si>
  <si>
    <t xml:space="preserve">Distribution </t>
  </si>
  <si>
    <t xml:space="preserve">Hands </t>
  </si>
  <si>
    <t>Occurrence</t>
  </si>
  <si>
    <t xml:space="preserve">Blackjacks </t>
  </si>
  <si>
    <t xml:space="preserve">Dollars/Hour </t>
  </si>
  <si>
    <t>Advantage</t>
  </si>
  <si>
    <t xml:space="preserve">Advantage </t>
  </si>
  <si>
    <t>Normalized</t>
  </si>
  <si>
    <t>True Count</t>
  </si>
  <si>
    <t xml:space="preserve">Total Bet </t>
  </si>
  <si>
    <t xml:space="preserve">Avg Bet </t>
  </si>
  <si>
    <t xml:space="preserve">Win/Lose </t>
  </si>
  <si>
    <t>percent win/lose units</t>
  </si>
  <si>
    <t xml:space="preserve">Win </t>
  </si>
  <si>
    <t xml:space="preserve">Lose </t>
  </si>
  <si>
    <t xml:space="preserve">Tie </t>
  </si>
  <si>
    <t xml:space="preserve">Percent </t>
  </si>
  <si>
    <t>Splits</t>
  </si>
  <si>
    <t xml:space="preserve">Total </t>
  </si>
  <si>
    <t>Rate</t>
  </si>
  <si>
    <t xml:space="preserve">Avg. </t>
  </si>
  <si>
    <t xml:space="preserve">Action </t>
  </si>
  <si>
    <t xml:space="preserve">Win Rate </t>
  </si>
  <si>
    <t>Hi Percentage</t>
  </si>
  <si>
    <t>Low Percentage</t>
  </si>
  <si>
    <t>S. E.</t>
  </si>
  <si>
    <t xml:space="preserve">TOT </t>
  </si>
  <si>
    <t>High</t>
  </si>
  <si>
    <t>(sum from true count 0 to 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</si>
</sst>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000000000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9.75"/>
      <name val="Arial"/>
      <family val="0"/>
    </font>
    <font>
      <b/>
      <sz val="9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Wins (excluding ties) vs. true count (example of a bad visualization)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15"/>
          <c:w val="0.885"/>
          <c:h val="0.69775"/>
        </c:manualLayout>
      </c:layout>
      <c:lineChart>
        <c:grouping val="standard"/>
        <c:varyColors val="0"/>
        <c:ser>
          <c:idx val="0"/>
          <c:order val="0"/>
          <c:tx>
            <c:v>Win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Sheet1!$A$4:$A$42</c:f>
              <c:numCache>
                <c:ptCount val="39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-5</c:v>
                </c:pt>
                <c:pt idx="25">
                  <c:v>-6</c:v>
                </c:pt>
                <c:pt idx="26">
                  <c:v>-7</c:v>
                </c:pt>
                <c:pt idx="27">
                  <c:v>-8</c:v>
                </c:pt>
                <c:pt idx="28">
                  <c:v>-9</c:v>
                </c:pt>
                <c:pt idx="29">
                  <c:v>-10</c:v>
                </c:pt>
                <c:pt idx="30">
                  <c:v>-11</c:v>
                </c:pt>
                <c:pt idx="31">
                  <c:v>-12</c:v>
                </c:pt>
                <c:pt idx="32">
                  <c:v>-13</c:v>
                </c:pt>
                <c:pt idx="33">
                  <c:v>-14</c:v>
                </c:pt>
                <c:pt idx="34">
                  <c:v>-15</c:v>
                </c:pt>
                <c:pt idx="35">
                  <c:v>-16</c:v>
                </c:pt>
                <c:pt idx="36">
                  <c:v>-17</c:v>
                </c:pt>
                <c:pt idx="37">
                  <c:v>-18</c:v>
                </c:pt>
                <c:pt idx="38">
                  <c:v>-19</c:v>
                </c:pt>
              </c:numCache>
            </c:numRef>
          </c:cat>
          <c:val>
            <c:numRef>
              <c:f>Sheet1!$I$3:$I$42</c:f>
              <c:numCache>
                <c:ptCount val="40"/>
                <c:pt idx="0">
                  <c:v>0.4786</c:v>
                </c:pt>
                <c:pt idx="2">
                  <c:v>1</c:v>
                </c:pt>
                <c:pt idx="3">
                  <c:v>0.8125</c:v>
                </c:pt>
                <c:pt idx="4">
                  <c:v>0.8667</c:v>
                </c:pt>
                <c:pt idx="5">
                  <c:v>0.5208</c:v>
                </c:pt>
                <c:pt idx="6">
                  <c:v>0.5655</c:v>
                </c:pt>
                <c:pt idx="7">
                  <c:v>0.5693</c:v>
                </c:pt>
                <c:pt idx="8">
                  <c:v>0.5608</c:v>
                </c:pt>
                <c:pt idx="9">
                  <c:v>0.5508</c:v>
                </c:pt>
                <c:pt idx="10">
                  <c:v>0.5374</c:v>
                </c:pt>
                <c:pt idx="11">
                  <c:v>0.5324</c:v>
                </c:pt>
                <c:pt idx="12">
                  <c:v>0.5256</c:v>
                </c:pt>
                <c:pt idx="13">
                  <c:v>0.5216</c:v>
                </c:pt>
                <c:pt idx="14">
                  <c:v>0.5151</c:v>
                </c:pt>
                <c:pt idx="15">
                  <c:v>0.511</c:v>
                </c:pt>
                <c:pt idx="16">
                  <c:v>0.5054</c:v>
                </c:pt>
                <c:pt idx="17">
                  <c:v>0.4999</c:v>
                </c:pt>
                <c:pt idx="18">
                  <c:v>0.4898</c:v>
                </c:pt>
                <c:pt idx="19">
                  <c:v>0.4816</c:v>
                </c:pt>
                <c:pt idx="20">
                  <c:v>0.4763</c:v>
                </c:pt>
                <c:pt idx="21">
                  <c:v>0.4731</c:v>
                </c:pt>
                <c:pt idx="22">
                  <c:v>0.4704</c:v>
                </c:pt>
                <c:pt idx="23">
                  <c:v>0.4673</c:v>
                </c:pt>
                <c:pt idx="24">
                  <c:v>0.465</c:v>
                </c:pt>
                <c:pt idx="25">
                  <c:v>0.4623</c:v>
                </c:pt>
                <c:pt idx="26">
                  <c:v>0.4612</c:v>
                </c:pt>
                <c:pt idx="27">
                  <c:v>0.4598</c:v>
                </c:pt>
                <c:pt idx="28">
                  <c:v>0.4585</c:v>
                </c:pt>
                <c:pt idx="29">
                  <c:v>0.4542</c:v>
                </c:pt>
                <c:pt idx="30">
                  <c:v>0.459</c:v>
                </c:pt>
                <c:pt idx="31">
                  <c:v>0.4553</c:v>
                </c:pt>
                <c:pt idx="32">
                  <c:v>0.4605</c:v>
                </c:pt>
                <c:pt idx="33">
                  <c:v>0.4402</c:v>
                </c:pt>
                <c:pt idx="34">
                  <c:v>0.4378</c:v>
                </c:pt>
                <c:pt idx="35">
                  <c:v>0.4149</c:v>
                </c:pt>
                <c:pt idx="36">
                  <c:v>0.4483</c:v>
                </c:pt>
                <c:pt idx="37">
                  <c:v>0.375</c:v>
                </c:pt>
                <c:pt idx="38">
                  <c:v>0.3333</c:v>
                </c:pt>
                <c:pt idx="39">
                  <c:v>0.6667</c:v>
                </c:pt>
              </c:numCache>
            </c:numRef>
          </c:val>
          <c:smooth val="0"/>
        </c:ser>
        <c:marker val="1"/>
        <c:axId val="35388934"/>
        <c:axId val="63674175"/>
      </c:lineChart>
      <c:catAx>
        <c:axId val="3538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Hi-Low true 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74175"/>
        <c:crosses val="autoZero"/>
        <c:auto val="1"/>
        <c:lblOffset val="100"/>
        <c:noMultiLvlLbl val="0"/>
      </c:catAx>
      <c:valAx>
        <c:axId val="63674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Win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8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7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Player advantage and win rate vs. Hi-Low true 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1"/>
          <c:w val="0.94125"/>
          <c:h val="0.849"/>
        </c:manualLayout>
      </c:layout>
      <c:lineChart>
        <c:grouping val="standard"/>
        <c:varyColors val="0"/>
        <c:ser>
          <c:idx val="0"/>
          <c:order val="0"/>
          <c:tx>
            <c:v>player advantage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Sheet1!$A$14:$A$32</c:f>
              <c:numCache>
                <c:ptCount val="1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-7</c:v>
                </c:pt>
                <c:pt idx="17">
                  <c:v>-8</c:v>
                </c:pt>
                <c:pt idx="18">
                  <c:v>-9</c:v>
                </c:pt>
              </c:numCache>
            </c:numRef>
          </c:cat>
          <c:val>
            <c:numRef>
              <c:f>Sheet1!$Y$14:$Y$32</c:f>
              <c:numCache>
                <c:ptCount val="19"/>
                <c:pt idx="0">
                  <c:v>0.08238</c:v>
                </c:pt>
                <c:pt idx="1">
                  <c:v>0.06959</c:v>
                </c:pt>
                <c:pt idx="2">
                  <c:v>0.06133</c:v>
                </c:pt>
                <c:pt idx="3">
                  <c:v>0.04936</c:v>
                </c:pt>
                <c:pt idx="4">
                  <c:v>0.04193</c:v>
                </c:pt>
                <c:pt idx="5">
                  <c:v>0.03099</c:v>
                </c:pt>
                <c:pt idx="6">
                  <c:v>0.02315</c:v>
                </c:pt>
                <c:pt idx="7">
                  <c:v>0.01441</c:v>
                </c:pt>
                <c:pt idx="8">
                  <c:v>0.00667</c:v>
                </c:pt>
                <c:pt idx="9">
                  <c:v>-0.00352</c:v>
                </c:pt>
                <c:pt idx="10">
                  <c:v>-0.01176</c:v>
                </c:pt>
                <c:pt idx="11">
                  <c:v>-0.01883</c:v>
                </c:pt>
                <c:pt idx="12">
                  <c:v>-0.02695</c:v>
                </c:pt>
                <c:pt idx="13">
                  <c:v>-0.03344</c:v>
                </c:pt>
                <c:pt idx="14">
                  <c:v>-0.04131</c:v>
                </c:pt>
                <c:pt idx="15">
                  <c:v>-0.04486</c:v>
                </c:pt>
                <c:pt idx="16">
                  <c:v>-0.05112</c:v>
                </c:pt>
                <c:pt idx="17">
                  <c:v>-0.05465</c:v>
                </c:pt>
                <c:pt idx="18">
                  <c:v>-0.06574</c:v>
                </c:pt>
              </c:numCache>
            </c:numRef>
          </c:val>
          <c:smooth val="0"/>
        </c:ser>
        <c:ser>
          <c:idx val="1"/>
          <c:order val="1"/>
          <c:tx>
            <c:v>win rate (in hands)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Sheet1!$A$14:$A$32</c:f>
              <c:numCache>
                <c:ptCount val="1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-7</c:v>
                </c:pt>
                <c:pt idx="17">
                  <c:v>-8</c:v>
                </c:pt>
                <c:pt idx="18">
                  <c:v>-9</c:v>
                </c:pt>
              </c:numCache>
            </c:numRef>
          </c:cat>
          <c:val>
            <c:numRef>
              <c:f>Sheet1!$F$14:$F$32</c:f>
              <c:numCache>
                <c:ptCount val="19"/>
                <c:pt idx="0">
                  <c:v>0.4581</c:v>
                </c:pt>
                <c:pt idx="1">
                  <c:v>0.4569</c:v>
                </c:pt>
                <c:pt idx="2">
                  <c:v>0.4549</c:v>
                </c:pt>
                <c:pt idx="3">
                  <c:v>0.4518</c:v>
                </c:pt>
                <c:pt idx="4">
                  <c:v>0.4497</c:v>
                </c:pt>
                <c:pt idx="5">
                  <c:v>0.4468</c:v>
                </c:pt>
                <c:pt idx="6">
                  <c:v>0.4447</c:v>
                </c:pt>
                <c:pt idx="7">
                  <c:v>0.4424</c:v>
                </c:pt>
                <c:pt idx="8">
                  <c:v>0.4403</c:v>
                </c:pt>
                <c:pt idx="9">
                  <c:v>0.4369</c:v>
                </c:pt>
                <c:pt idx="10">
                  <c:v>0.434</c:v>
                </c:pt>
                <c:pt idx="11">
                  <c:v>0.4313</c:v>
                </c:pt>
                <c:pt idx="12">
                  <c:v>0.4281</c:v>
                </c:pt>
                <c:pt idx="13">
                  <c:v>0.4256</c:v>
                </c:pt>
                <c:pt idx="14">
                  <c:v>0.4223</c:v>
                </c:pt>
                <c:pt idx="15">
                  <c:v>0.4208</c:v>
                </c:pt>
                <c:pt idx="16">
                  <c:v>0.4186</c:v>
                </c:pt>
                <c:pt idx="17">
                  <c:v>0.4163</c:v>
                </c:pt>
                <c:pt idx="18">
                  <c:v>0.4118</c:v>
                </c:pt>
              </c:numCache>
            </c:numRef>
          </c:val>
          <c:smooth val="0"/>
        </c:ser>
        <c:marker val="1"/>
        <c:axId val="19288076"/>
        <c:axId val="15635069"/>
      </c:lineChart>
      <c:catAx>
        <c:axId val="1928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Hi-Low true count</a:t>
                </a:r>
              </a:p>
            </c:rich>
          </c:tx>
          <c:layout>
            <c:manualLayout>
              <c:xMode val="factor"/>
              <c:yMode val="factor"/>
              <c:x val="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5069"/>
        <c:crosses val="autoZero"/>
        <c:auto val="1"/>
        <c:lblOffset val="100"/>
        <c:noMultiLvlLbl val="0"/>
      </c:catAx>
      <c:valAx>
        <c:axId val="1563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8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Standard error of player advantages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Sheet1!$A$10:$A$35</c:f>
              <c:numCache>
                <c:ptCount val="26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-6</c:v>
                </c:pt>
                <c:pt idx="20">
                  <c:v>-7</c:v>
                </c:pt>
                <c:pt idx="21">
                  <c:v>-8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-12</c:v>
                </c:pt>
              </c:numCache>
            </c:numRef>
          </c:cat>
          <c:val>
            <c:numRef>
              <c:f>Sheet1!$W$10:$W$37</c:f>
              <c:numCache>
                <c:ptCount val="28"/>
                <c:pt idx="0">
                  <c:v>0.17307999999999998</c:v>
                </c:pt>
                <c:pt idx="1">
                  <c:v>0.14881</c:v>
                </c:pt>
                <c:pt idx="2">
                  <c:v>0.12289</c:v>
                </c:pt>
                <c:pt idx="3">
                  <c:v>0.09581</c:v>
                </c:pt>
                <c:pt idx="4">
                  <c:v>0.08548</c:v>
                </c:pt>
                <c:pt idx="5">
                  <c:v>0.07089</c:v>
                </c:pt>
                <c:pt idx="6">
                  <c:v>0.06243</c:v>
                </c:pt>
                <c:pt idx="7">
                  <c:v>0.04986</c:v>
                </c:pt>
                <c:pt idx="8">
                  <c:v>0.04243</c:v>
                </c:pt>
                <c:pt idx="9">
                  <c:v>0.03126</c:v>
                </c:pt>
                <c:pt idx="10">
                  <c:v>0.02341</c:v>
                </c:pt>
                <c:pt idx="11">
                  <c:v>0.01457</c:v>
                </c:pt>
                <c:pt idx="12">
                  <c:v>0.00683</c:v>
                </c:pt>
                <c:pt idx="13">
                  <c:v>-0.00344</c:v>
                </c:pt>
                <c:pt idx="14">
                  <c:v>-0.0116</c:v>
                </c:pt>
                <c:pt idx="15">
                  <c:v>-0.01867</c:v>
                </c:pt>
                <c:pt idx="16">
                  <c:v>-0.0267</c:v>
                </c:pt>
                <c:pt idx="17">
                  <c:v>-0.033179999999999994</c:v>
                </c:pt>
                <c:pt idx="18">
                  <c:v>-0.04081</c:v>
                </c:pt>
                <c:pt idx="19">
                  <c:v>-0.04436</c:v>
                </c:pt>
                <c:pt idx="20">
                  <c:v>-0.05002</c:v>
                </c:pt>
                <c:pt idx="21">
                  <c:v>-0.053349999999999995</c:v>
                </c:pt>
                <c:pt idx="22">
                  <c:v>-0.06304000000000001</c:v>
                </c:pt>
                <c:pt idx="23">
                  <c:v>-0.056</c:v>
                </c:pt>
                <c:pt idx="24">
                  <c:v>-0.06211</c:v>
                </c:pt>
                <c:pt idx="25">
                  <c:v>-0.05105</c:v>
                </c:pt>
                <c:pt idx="26">
                  <c:v>-0.08495</c:v>
                </c:pt>
                <c:pt idx="27">
                  <c:v>-0.08746999999999999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Sheet1!$A$10:$A$35</c:f>
              <c:numCache>
                <c:ptCount val="26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-6</c:v>
                </c:pt>
                <c:pt idx="20">
                  <c:v>-7</c:v>
                </c:pt>
                <c:pt idx="21">
                  <c:v>-8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-12</c:v>
                </c:pt>
              </c:numCache>
            </c:numRef>
          </c:cat>
          <c:val>
            <c:numRef>
              <c:f>Sheet1!$X$10:$X$37</c:f>
              <c:numCache>
                <c:ptCount val="28"/>
                <c:pt idx="0">
                  <c:v>0.11447999999999998</c:v>
                </c:pt>
                <c:pt idx="1">
                  <c:v>0.12041</c:v>
                </c:pt>
                <c:pt idx="2">
                  <c:v>0.10369</c:v>
                </c:pt>
                <c:pt idx="3">
                  <c:v>0.08761</c:v>
                </c:pt>
                <c:pt idx="4">
                  <c:v>0.07927999999999999</c:v>
                </c:pt>
                <c:pt idx="5">
                  <c:v>0.06829</c:v>
                </c:pt>
                <c:pt idx="6">
                  <c:v>0.060230000000000006</c:v>
                </c:pt>
                <c:pt idx="7">
                  <c:v>0.04886</c:v>
                </c:pt>
                <c:pt idx="8">
                  <c:v>0.04143</c:v>
                </c:pt>
                <c:pt idx="9">
                  <c:v>0.03072</c:v>
                </c:pt>
                <c:pt idx="10">
                  <c:v>0.02289</c:v>
                </c:pt>
                <c:pt idx="11">
                  <c:v>0.014249999999999999</c:v>
                </c:pt>
                <c:pt idx="12">
                  <c:v>0.006509999999999999</c:v>
                </c:pt>
                <c:pt idx="13">
                  <c:v>-0.0036000000000000003</c:v>
                </c:pt>
                <c:pt idx="14">
                  <c:v>-0.01192</c:v>
                </c:pt>
                <c:pt idx="15">
                  <c:v>-0.01899</c:v>
                </c:pt>
                <c:pt idx="16">
                  <c:v>-0.027200000000000002</c:v>
                </c:pt>
                <c:pt idx="17">
                  <c:v>-0.0337</c:v>
                </c:pt>
                <c:pt idx="18">
                  <c:v>-0.04181</c:v>
                </c:pt>
                <c:pt idx="19">
                  <c:v>-0.04536</c:v>
                </c:pt>
                <c:pt idx="20">
                  <c:v>-0.052219999999999996</c:v>
                </c:pt>
                <c:pt idx="21">
                  <c:v>-0.05595</c:v>
                </c:pt>
                <c:pt idx="22">
                  <c:v>-0.06844</c:v>
                </c:pt>
                <c:pt idx="23">
                  <c:v>-0.0632</c:v>
                </c:pt>
                <c:pt idx="24">
                  <c:v>-0.07671</c:v>
                </c:pt>
                <c:pt idx="25">
                  <c:v>-0.07205</c:v>
                </c:pt>
                <c:pt idx="26">
                  <c:v>-0.12275</c:v>
                </c:pt>
                <c:pt idx="27">
                  <c:v>-0.14687</c:v>
                </c:pt>
              </c:numCache>
            </c:numRef>
          </c:val>
          <c:smooth val="0"/>
        </c:ser>
        <c:ser>
          <c:idx val="2"/>
          <c:order val="2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Sheet1!$A$10:$A$35</c:f>
              <c:numCache>
                <c:ptCount val="26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-6</c:v>
                </c:pt>
                <c:pt idx="20">
                  <c:v>-7</c:v>
                </c:pt>
                <c:pt idx="21">
                  <c:v>-8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-12</c:v>
                </c:pt>
              </c:numCache>
            </c:numRef>
          </c:cat>
          <c:val>
            <c:numRef>
              <c:f>Sheet1!$Y$10:$Y$37</c:f>
              <c:numCache>
                <c:ptCount val="28"/>
                <c:pt idx="0">
                  <c:v>0.14378</c:v>
                </c:pt>
                <c:pt idx="1">
                  <c:v>0.13461</c:v>
                </c:pt>
                <c:pt idx="2">
                  <c:v>0.11329</c:v>
                </c:pt>
                <c:pt idx="3">
                  <c:v>0.09171</c:v>
                </c:pt>
                <c:pt idx="4">
                  <c:v>0.08238</c:v>
                </c:pt>
                <c:pt idx="5">
                  <c:v>0.06959</c:v>
                </c:pt>
                <c:pt idx="6">
                  <c:v>0.06133</c:v>
                </c:pt>
                <c:pt idx="7">
                  <c:v>0.04936</c:v>
                </c:pt>
                <c:pt idx="8">
                  <c:v>0.04193</c:v>
                </c:pt>
                <c:pt idx="9">
                  <c:v>0.03099</c:v>
                </c:pt>
                <c:pt idx="10">
                  <c:v>0.02315</c:v>
                </c:pt>
                <c:pt idx="11">
                  <c:v>0.01441</c:v>
                </c:pt>
                <c:pt idx="12">
                  <c:v>0.00667</c:v>
                </c:pt>
                <c:pt idx="13">
                  <c:v>-0.00352</c:v>
                </c:pt>
                <c:pt idx="14">
                  <c:v>-0.01176</c:v>
                </c:pt>
                <c:pt idx="15">
                  <c:v>-0.01883</c:v>
                </c:pt>
                <c:pt idx="16">
                  <c:v>-0.02695</c:v>
                </c:pt>
                <c:pt idx="17">
                  <c:v>-0.03344</c:v>
                </c:pt>
                <c:pt idx="18">
                  <c:v>-0.04131</c:v>
                </c:pt>
                <c:pt idx="19">
                  <c:v>-0.04486</c:v>
                </c:pt>
                <c:pt idx="20">
                  <c:v>-0.05112</c:v>
                </c:pt>
                <c:pt idx="21">
                  <c:v>-0.05465</c:v>
                </c:pt>
                <c:pt idx="22">
                  <c:v>-0.06574</c:v>
                </c:pt>
                <c:pt idx="23">
                  <c:v>-0.0596</c:v>
                </c:pt>
                <c:pt idx="24">
                  <c:v>-0.06941</c:v>
                </c:pt>
                <c:pt idx="25">
                  <c:v>-0.06155</c:v>
                </c:pt>
                <c:pt idx="26">
                  <c:v>-0.10385</c:v>
                </c:pt>
                <c:pt idx="27">
                  <c:v>-0.11717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3352290"/>
        <c:axId val="29711819"/>
      </c:lineChart>
      <c:catAx>
        <c:axId val="2335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Hi-Low true count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11819"/>
        <c:crosses val="autoZero"/>
        <c:auto val="1"/>
        <c:lblOffset val="100"/>
        <c:noMultiLvlLbl val="0"/>
      </c:catAx>
      <c:valAx>
        <c:axId val="297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Player Advantage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5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player advantage vs. Hi-Low true 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025"/>
          <c:w val="0.89375"/>
          <c:h val="0.80875"/>
        </c:manualLayout>
      </c:layout>
      <c:lineChart>
        <c:grouping val="standard"/>
        <c:varyColors val="0"/>
        <c:ser>
          <c:idx val="0"/>
          <c:order val="0"/>
          <c:tx>
            <c:v>Normalized player advantage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Sheet1!$A$14:$A$32</c:f>
              <c:numCache>
                <c:ptCount val="1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-7</c:v>
                </c:pt>
                <c:pt idx="17">
                  <c:v>-8</c:v>
                </c:pt>
                <c:pt idx="18">
                  <c:v>-9</c:v>
                </c:pt>
              </c:numCache>
            </c:numRef>
          </c:cat>
          <c:val>
            <c:numRef>
              <c:f>Sheet1!$AA$14:$AA$32</c:f>
              <c:numCache>
                <c:ptCount val="19"/>
                <c:pt idx="0">
                  <c:v>2.0747974818335587E-05</c:v>
                </c:pt>
                <c:pt idx="1">
                  <c:v>9.433311956629041E-05</c:v>
                </c:pt>
                <c:pt idx="2">
                  <c:v>0.00011458255257763059</c:v>
                </c:pt>
                <c:pt idx="3">
                  <c:v>0.00040852564122263746</c:v>
                </c:pt>
                <c:pt idx="4">
                  <c:v>0.00040847101156438073</c:v>
                </c:pt>
                <c:pt idx="5">
                  <c:v>0.001039817953225442</c:v>
                </c:pt>
                <c:pt idx="6">
                  <c:v>0.0008585277249158043</c:v>
                </c:pt>
                <c:pt idx="7">
                  <c:v>0.0013542375645146224</c:v>
                </c:pt>
                <c:pt idx="8">
                  <c:v>0.000615559111190888</c:v>
                </c:pt>
                <c:pt idx="9">
                  <c:v>-0.001496731300460822</c:v>
                </c:pt>
                <c:pt idx="10">
                  <c:v>-0.001140872801260783</c:v>
                </c:pt>
                <c:pt idx="11">
                  <c:v>-0.0018821857139485543</c:v>
                </c:pt>
                <c:pt idx="12">
                  <c:v>-0.0010578806002677157</c:v>
                </c:pt>
                <c:pt idx="13">
                  <c:v>-0.001203092145339041</c:v>
                </c:pt>
                <c:pt idx="14">
                  <c:v>-0.0004348418458224528</c:v>
                </c:pt>
                <c:pt idx="15">
                  <c:v>-0.0004116819698823894</c:v>
                </c:pt>
                <c:pt idx="16">
                  <c:v>-0.0001095905772288207</c:v>
                </c:pt>
                <c:pt idx="17">
                  <c:v>-8.520188055269364E-05</c:v>
                </c:pt>
                <c:pt idx="18">
                  <c:v>-2.1438294017519326E-05</c:v>
                </c:pt>
              </c:numCache>
            </c:numRef>
          </c:val>
          <c:smooth val="0"/>
        </c:ser>
        <c:marker val="1"/>
        <c:axId val="31222536"/>
        <c:axId val="44181673"/>
      </c:lineChart>
      <c:catAx>
        <c:axId val="3122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Hi-Low true count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181673"/>
        <c:crosses val="autoZero"/>
        <c:auto val="1"/>
        <c:lblOffset val="100"/>
        <c:noMultiLvlLbl val="0"/>
      </c:catAx>
      <c:valAx>
        <c:axId val="4418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Normalized player advantage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22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7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74</xdr:row>
      <xdr:rowOff>9525</xdr:rowOff>
    </xdr:from>
    <xdr:to>
      <xdr:col>5</xdr:col>
      <xdr:colOff>0</xdr:colOff>
      <xdr:row>97</xdr:row>
      <xdr:rowOff>152400</xdr:rowOff>
    </xdr:to>
    <xdr:graphicFrame>
      <xdr:nvGraphicFramePr>
        <xdr:cNvPr id="1" name="Chart 2"/>
        <xdr:cNvGraphicFramePr/>
      </xdr:nvGraphicFramePr>
      <xdr:xfrm>
        <a:off x="152400" y="11991975"/>
        <a:ext cx="53911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9525</xdr:rowOff>
    </xdr:from>
    <xdr:to>
      <xdr:col>13</xdr:col>
      <xdr:colOff>904875</xdr:colOff>
      <xdr:row>90</xdr:row>
      <xdr:rowOff>0</xdr:rowOff>
    </xdr:to>
    <xdr:graphicFrame>
      <xdr:nvGraphicFramePr>
        <xdr:cNvPr id="2" name="Chart 3"/>
        <xdr:cNvGraphicFramePr/>
      </xdr:nvGraphicFramePr>
      <xdr:xfrm>
        <a:off x="6591300" y="7134225"/>
        <a:ext cx="8239125" cy="743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44</xdr:row>
      <xdr:rowOff>0</xdr:rowOff>
    </xdr:from>
    <xdr:to>
      <xdr:col>5</xdr:col>
      <xdr:colOff>895350</xdr:colOff>
      <xdr:row>71</xdr:row>
      <xdr:rowOff>85725</xdr:rowOff>
    </xdr:to>
    <xdr:graphicFrame>
      <xdr:nvGraphicFramePr>
        <xdr:cNvPr id="3" name="Chart 4"/>
        <xdr:cNvGraphicFramePr/>
      </xdr:nvGraphicFramePr>
      <xdr:xfrm>
        <a:off x="76200" y="7124700"/>
        <a:ext cx="63627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47625</xdr:colOff>
      <xdr:row>44</xdr:row>
      <xdr:rowOff>28575</xdr:rowOff>
    </xdr:from>
    <xdr:to>
      <xdr:col>19</xdr:col>
      <xdr:colOff>114300</xdr:colOff>
      <xdr:row>67</xdr:row>
      <xdr:rowOff>123825</xdr:rowOff>
    </xdr:to>
    <xdr:graphicFrame>
      <xdr:nvGraphicFramePr>
        <xdr:cNvPr id="4" name="Chart 5"/>
        <xdr:cNvGraphicFramePr/>
      </xdr:nvGraphicFramePr>
      <xdr:xfrm>
        <a:off x="15020925" y="7153275"/>
        <a:ext cx="530542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pane xSplit="2040" ySplit="765" topLeftCell="A48" activePane="bottomLeft" state="split"/>
      <selection pane="topLeft" activeCell="A1" sqref="A1:A16384"/>
      <selection pane="topRight" activeCell="Y1" sqref="Y1:Y16384"/>
      <selection pane="bottomLeft" activeCell="A23" sqref="A23:IV23"/>
      <selection pane="bottomRight" activeCell="Y1" sqref="Y1"/>
    </sheetView>
  </sheetViews>
  <sheetFormatPr defaultColWidth="9.140625" defaultRowHeight="12.75"/>
  <cols>
    <col min="1" max="4" width="15.7109375" style="0" customWidth="1"/>
    <col min="5" max="5" width="20.28125" style="1" customWidth="1"/>
    <col min="6" max="6" width="15.7109375" style="1" customWidth="1"/>
    <col min="7" max="17" width="15.7109375" style="0" customWidth="1"/>
    <col min="18" max="18" width="15.7109375" style="1" customWidth="1"/>
    <col min="19" max="26" width="15.7109375" style="0" customWidth="1"/>
    <col min="27" max="27" width="25.28125" style="0" customWidth="1"/>
    <col min="28" max="16384" width="15.7109375" style="0" customWidth="1"/>
  </cols>
  <sheetData>
    <row r="1" spans="2:27" ht="12.75">
      <c r="B1" t="s">
        <v>0</v>
      </c>
      <c r="C1" t="s">
        <v>0</v>
      </c>
      <c r="D1" t="s">
        <v>0</v>
      </c>
      <c r="E1" s="2" t="s">
        <v>1</v>
      </c>
      <c r="F1" s="1" t="s">
        <v>2</v>
      </c>
      <c r="G1" t="s">
        <v>1</v>
      </c>
      <c r="H1" t="s">
        <v>1</v>
      </c>
      <c r="I1" t="s">
        <v>3</v>
      </c>
      <c r="J1" t="s">
        <v>3</v>
      </c>
      <c r="K1" t="s">
        <v>4</v>
      </c>
      <c r="L1" t="s">
        <v>4</v>
      </c>
      <c r="N1" t="s">
        <v>5</v>
      </c>
      <c r="O1" t="s">
        <v>5</v>
      </c>
      <c r="P1" t="s">
        <v>5</v>
      </c>
      <c r="Q1" t="s">
        <v>5</v>
      </c>
      <c r="R1" s="1" t="s">
        <v>6</v>
      </c>
      <c r="S1" t="s">
        <v>7</v>
      </c>
      <c r="T1" t="s">
        <v>7</v>
      </c>
      <c r="U1" t="s">
        <v>8</v>
      </c>
      <c r="V1" t="s">
        <v>8</v>
      </c>
      <c r="W1" t="s">
        <v>9</v>
      </c>
      <c r="X1" t="s">
        <v>9</v>
      </c>
      <c r="Y1" t="s">
        <v>10</v>
      </c>
      <c r="Z1" t="s">
        <v>9</v>
      </c>
      <c r="AA1" t="s">
        <v>11</v>
      </c>
    </row>
    <row r="2" spans="1:27" ht="12.75">
      <c r="A2" t="s">
        <v>12</v>
      </c>
      <c r="B2" t="s">
        <v>13</v>
      </c>
      <c r="C2" t="s">
        <v>14</v>
      </c>
      <c r="D2" t="s">
        <v>15</v>
      </c>
      <c r="E2" s="1" t="s">
        <v>16</v>
      </c>
      <c r="F2" s="1" t="s">
        <v>17</v>
      </c>
      <c r="G2" t="s">
        <v>18</v>
      </c>
      <c r="H2" t="s">
        <v>19</v>
      </c>
      <c r="I2" t="s">
        <v>17</v>
      </c>
      <c r="J2" t="s">
        <v>18</v>
      </c>
      <c r="K2" t="s">
        <v>20</v>
      </c>
      <c r="L2" t="s">
        <v>0</v>
      </c>
      <c r="M2" t="s">
        <v>21</v>
      </c>
      <c r="N2" t="s">
        <v>17</v>
      </c>
      <c r="O2" t="s">
        <v>18</v>
      </c>
      <c r="P2" t="s">
        <v>19</v>
      </c>
      <c r="Q2" t="s">
        <v>22</v>
      </c>
      <c r="R2" s="1" t="s">
        <v>23</v>
      </c>
      <c r="S2" t="s">
        <v>22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Y2" t="s">
        <v>20</v>
      </c>
      <c r="Z2" t="s">
        <v>29</v>
      </c>
      <c r="AA2" t="s">
        <v>9</v>
      </c>
    </row>
    <row r="3" spans="1:26" ht="12.75">
      <c r="A3" t="s">
        <v>30</v>
      </c>
      <c r="B3" s="3">
        <v>871019091</v>
      </c>
      <c r="C3">
        <v>1.7</v>
      </c>
      <c r="D3" s="3">
        <v>7924459</v>
      </c>
      <c r="F3" s="1">
        <v>0.4367</v>
      </c>
      <c r="G3" s="1">
        <v>0.4757</v>
      </c>
      <c r="H3" s="1">
        <v>0.0876</v>
      </c>
      <c r="I3" s="1">
        <v>0.4786</v>
      </c>
      <c r="J3" s="1">
        <v>0.5214</v>
      </c>
      <c r="K3" s="1">
        <v>1</v>
      </c>
      <c r="L3" s="1">
        <v>1</v>
      </c>
      <c r="M3" s="1">
        <v>0.0219</v>
      </c>
      <c r="N3" s="3">
        <v>223250406</v>
      </c>
      <c r="O3" s="3">
        <v>243189161</v>
      </c>
      <c r="P3" s="3">
        <v>44763258</v>
      </c>
      <c r="Q3" s="3">
        <v>511202905</v>
      </c>
      <c r="S3" s="3">
        <v>23885083</v>
      </c>
      <c r="T3">
        <v>21.4</v>
      </c>
      <c r="U3" s="4">
        <v>871.02</v>
      </c>
      <c r="V3" s="4">
        <v>7.92</v>
      </c>
      <c r="W3" s="1">
        <f aca="true" t="shared" si="0" ref="W3:W42">Y3+Z3/100</f>
        <v>0.00915</v>
      </c>
      <c r="X3" s="1">
        <f aca="true" t="shared" si="1" ref="X3:X42">Y3-Z3/100</f>
        <v>0.00905</v>
      </c>
      <c r="Y3" s="1">
        <v>0.0091</v>
      </c>
      <c r="Z3">
        <v>0.005</v>
      </c>
    </row>
    <row r="4" spans="1:27" ht="12.75">
      <c r="A4">
        <v>19</v>
      </c>
      <c r="B4">
        <v>12</v>
      </c>
      <c r="C4">
        <v>12</v>
      </c>
      <c r="D4">
        <v>8</v>
      </c>
      <c r="E4" s="1">
        <f aca="true" t="shared" si="2" ref="E4:E42">D4/B4</f>
        <v>0.6666666666666666</v>
      </c>
      <c r="H4" s="5">
        <v>1</v>
      </c>
      <c r="K4" s="1">
        <v>0</v>
      </c>
      <c r="L4" s="1">
        <v>0</v>
      </c>
      <c r="P4">
        <v>1</v>
      </c>
      <c r="Q4">
        <v>1</v>
      </c>
      <c r="R4" s="1">
        <f>Q4/Q3</f>
        <v>1.956170417302304E-09</v>
      </c>
      <c r="S4">
        <v>1</v>
      </c>
      <c r="T4">
        <v>1</v>
      </c>
      <c r="W4" s="1" t="e">
        <f t="shared" si="0"/>
        <v>#VALUE!</v>
      </c>
      <c r="X4" s="1" t="e">
        <f t="shared" si="1"/>
        <v>#VALUE!</v>
      </c>
      <c r="Y4" s="1">
        <v>0.66667</v>
      </c>
      <c r="Z4" t="s">
        <v>31</v>
      </c>
      <c r="AA4" s="6">
        <f aca="true" t="shared" si="3" ref="AA4:AA42">R4*Y4</f>
        <v>1.304120132102927E-09</v>
      </c>
    </row>
    <row r="5" spans="1:27" ht="12.75">
      <c r="A5">
        <v>18</v>
      </c>
      <c r="B5">
        <v>8</v>
      </c>
      <c r="C5">
        <v>8</v>
      </c>
      <c r="D5">
        <v>8</v>
      </c>
      <c r="E5" s="1">
        <f t="shared" si="2"/>
        <v>1</v>
      </c>
      <c r="F5" s="1">
        <v>1</v>
      </c>
      <c r="I5" s="5">
        <v>1</v>
      </c>
      <c r="K5" s="1">
        <v>0</v>
      </c>
      <c r="L5" s="1">
        <v>0</v>
      </c>
      <c r="N5">
        <v>1</v>
      </c>
      <c r="Q5">
        <v>1</v>
      </c>
      <c r="R5" s="1">
        <f aca="true" t="shared" si="4" ref="R5:R42">Q5/511202905</f>
        <v>1.956170417302304E-09</v>
      </c>
      <c r="U5" s="4">
        <v>0</v>
      </c>
      <c r="V5" s="4">
        <v>0</v>
      </c>
      <c r="W5" s="1" t="e">
        <f t="shared" si="0"/>
        <v>#VALUE!</v>
      </c>
      <c r="X5" s="1" t="e">
        <f t="shared" si="1"/>
        <v>#VALUE!</v>
      </c>
      <c r="Y5" s="5">
        <v>1</v>
      </c>
      <c r="Z5" t="s">
        <v>31</v>
      </c>
      <c r="AA5" s="6">
        <f t="shared" si="3"/>
        <v>1.956170417302304E-09</v>
      </c>
    </row>
    <row r="6" spans="1:27" ht="12.75">
      <c r="A6">
        <v>17</v>
      </c>
      <c r="B6">
        <v>148</v>
      </c>
      <c r="C6">
        <v>8.22</v>
      </c>
      <c r="D6">
        <v>92</v>
      </c>
      <c r="E6" s="1">
        <f t="shared" si="2"/>
        <v>0.6216216216216216</v>
      </c>
      <c r="F6" s="1">
        <v>0.7222</v>
      </c>
      <c r="G6" s="1">
        <v>0.1667</v>
      </c>
      <c r="H6" s="1">
        <v>0.1111</v>
      </c>
      <c r="I6" s="1">
        <v>0.8125</v>
      </c>
      <c r="J6" s="1">
        <v>0.1875</v>
      </c>
      <c r="K6" s="1">
        <v>0</v>
      </c>
      <c r="L6" s="1">
        <v>0</v>
      </c>
      <c r="M6" s="1">
        <v>0.8</v>
      </c>
      <c r="N6">
        <v>13</v>
      </c>
      <c r="O6">
        <v>3</v>
      </c>
      <c r="P6">
        <v>2</v>
      </c>
      <c r="Q6">
        <v>18</v>
      </c>
      <c r="R6" s="1">
        <f t="shared" si="4"/>
        <v>3.5211067511441466E-08</v>
      </c>
      <c r="S6">
        <v>2</v>
      </c>
      <c r="T6">
        <v>9</v>
      </c>
      <c r="U6" s="4">
        <v>0</v>
      </c>
      <c r="V6" s="4">
        <v>0</v>
      </c>
      <c r="W6" s="1" t="e">
        <f t="shared" si="0"/>
        <v>#VALUE!</v>
      </c>
      <c r="X6" s="1" t="e">
        <f t="shared" si="1"/>
        <v>#VALUE!</v>
      </c>
      <c r="Y6" s="1">
        <v>0.62162</v>
      </c>
      <c r="Z6" t="s">
        <v>31</v>
      </c>
      <c r="AA6" s="6">
        <f t="shared" si="3"/>
        <v>2.1887903786462243E-08</v>
      </c>
    </row>
    <row r="7" spans="1:27" ht="12.75">
      <c r="A7">
        <v>16</v>
      </c>
      <c r="B7">
        <v>312</v>
      </c>
      <c r="C7">
        <v>8.91</v>
      </c>
      <c r="D7">
        <v>224</v>
      </c>
      <c r="E7" s="1">
        <f t="shared" si="2"/>
        <v>0.717948717948718</v>
      </c>
      <c r="F7" s="1">
        <v>0.7429</v>
      </c>
      <c r="G7" s="1">
        <v>0.1143</v>
      </c>
      <c r="H7" s="1">
        <v>0.1429</v>
      </c>
      <c r="I7" s="1">
        <v>0.8667</v>
      </c>
      <c r="J7" s="1">
        <v>0.1333</v>
      </c>
      <c r="K7" s="1">
        <v>0</v>
      </c>
      <c r="L7" s="1">
        <v>0</v>
      </c>
      <c r="M7" s="1">
        <v>0.0938</v>
      </c>
      <c r="N7">
        <v>26</v>
      </c>
      <c r="O7">
        <v>4</v>
      </c>
      <c r="P7">
        <v>5</v>
      </c>
      <c r="Q7">
        <v>35</v>
      </c>
      <c r="R7" s="1">
        <f t="shared" si="4"/>
        <v>6.846596460558063E-08</v>
      </c>
      <c r="S7">
        <v>9</v>
      </c>
      <c r="T7">
        <v>3.89</v>
      </c>
      <c r="U7" s="4">
        <v>0</v>
      </c>
      <c r="V7" s="4">
        <v>0</v>
      </c>
      <c r="W7" s="1" t="e">
        <f t="shared" si="0"/>
        <v>#VALUE!</v>
      </c>
      <c r="X7" s="1" t="e">
        <f t="shared" si="1"/>
        <v>#VALUE!</v>
      </c>
      <c r="Y7" s="1">
        <v>0.71795</v>
      </c>
      <c r="Z7" t="s">
        <v>31</v>
      </c>
      <c r="AA7" s="6">
        <f t="shared" si="3"/>
        <v>4.9155139288576615E-08</v>
      </c>
    </row>
    <row r="8" spans="1:27" ht="12.75">
      <c r="A8">
        <v>15</v>
      </c>
      <c r="B8" s="3">
        <v>1076</v>
      </c>
      <c r="C8">
        <v>8.82</v>
      </c>
      <c r="D8">
        <v>76</v>
      </c>
      <c r="E8" s="1">
        <f t="shared" si="2"/>
        <v>0.07063197026022305</v>
      </c>
      <c r="F8" s="1">
        <v>0.4098</v>
      </c>
      <c r="G8" s="1">
        <v>0.377</v>
      </c>
      <c r="H8" s="1">
        <v>0.2131</v>
      </c>
      <c r="I8" s="1">
        <v>0.5208</v>
      </c>
      <c r="J8" s="1">
        <v>0.4792</v>
      </c>
      <c r="K8" s="1">
        <v>0</v>
      </c>
      <c r="L8" s="1">
        <v>0</v>
      </c>
      <c r="M8" s="1">
        <v>0.0893</v>
      </c>
      <c r="N8">
        <v>50</v>
      </c>
      <c r="O8">
        <v>46</v>
      </c>
      <c r="P8">
        <v>26</v>
      </c>
      <c r="Q8">
        <v>122</v>
      </c>
      <c r="R8" s="1">
        <f t="shared" si="4"/>
        <v>2.3865279091088107E-07</v>
      </c>
      <c r="S8">
        <v>10</v>
      </c>
      <c r="T8">
        <v>12.2</v>
      </c>
      <c r="U8" s="4">
        <v>0</v>
      </c>
      <c r="V8" s="4">
        <v>0</v>
      </c>
      <c r="W8" s="1" t="e">
        <f t="shared" si="0"/>
        <v>#VALUE!</v>
      </c>
      <c r="X8" s="1" t="e">
        <f t="shared" si="1"/>
        <v>#VALUE!</v>
      </c>
      <c r="Y8" s="1">
        <v>0.07063</v>
      </c>
      <c r="Z8" t="s">
        <v>31</v>
      </c>
      <c r="AA8" s="6">
        <f t="shared" si="3"/>
        <v>1.685604662203553E-08</v>
      </c>
    </row>
    <row r="9" spans="1:27" ht="12.75">
      <c r="A9">
        <v>14</v>
      </c>
      <c r="B9" s="3">
        <v>4176</v>
      </c>
      <c r="C9">
        <v>8.92</v>
      </c>
      <c r="D9">
        <v>564</v>
      </c>
      <c r="E9" s="1">
        <f t="shared" si="2"/>
        <v>0.13505747126436782</v>
      </c>
      <c r="F9" s="1">
        <v>0.4338</v>
      </c>
      <c r="G9" s="1">
        <v>0.3333</v>
      </c>
      <c r="H9" s="1">
        <v>0.2329</v>
      </c>
      <c r="I9" s="1">
        <v>0.5655</v>
      </c>
      <c r="J9" s="1">
        <v>0.4345</v>
      </c>
      <c r="K9" s="1">
        <v>0</v>
      </c>
      <c r="L9" s="1">
        <v>0</v>
      </c>
      <c r="M9" s="1">
        <v>0.0709</v>
      </c>
      <c r="N9">
        <v>203</v>
      </c>
      <c r="O9">
        <v>156</v>
      </c>
      <c r="P9">
        <v>109</v>
      </c>
      <c r="Q9">
        <v>468</v>
      </c>
      <c r="R9" s="1">
        <f t="shared" si="4"/>
        <v>9.154877552974782E-07</v>
      </c>
      <c r="S9">
        <v>62</v>
      </c>
      <c r="T9">
        <v>7.55</v>
      </c>
      <c r="U9" s="4">
        <v>0</v>
      </c>
      <c r="V9" s="4">
        <v>0</v>
      </c>
      <c r="W9" s="1" t="e">
        <f t="shared" si="0"/>
        <v>#VALUE!</v>
      </c>
      <c r="X9" s="1" t="e">
        <f t="shared" si="1"/>
        <v>#VALUE!</v>
      </c>
      <c r="Y9" s="1">
        <v>0.13506</v>
      </c>
      <c r="Z9" t="s">
        <v>31</v>
      </c>
      <c r="AA9" s="6">
        <f t="shared" si="3"/>
        <v>1.2364577623047743E-07</v>
      </c>
    </row>
    <row r="10" spans="1:27" ht="12.75">
      <c r="A10">
        <v>13</v>
      </c>
      <c r="B10" s="3">
        <v>12665</v>
      </c>
      <c r="C10">
        <v>8.72</v>
      </c>
      <c r="D10" s="3">
        <v>1821</v>
      </c>
      <c r="E10" s="1">
        <f t="shared" si="2"/>
        <v>0.14378207658902487</v>
      </c>
      <c r="F10" s="1">
        <v>0.4721</v>
      </c>
      <c r="G10" s="1">
        <v>0.3572</v>
      </c>
      <c r="H10" s="1">
        <v>0.1707</v>
      </c>
      <c r="I10" s="1">
        <v>0.5693</v>
      </c>
      <c r="J10" s="1">
        <v>0.4307</v>
      </c>
      <c r="K10" s="1">
        <v>0</v>
      </c>
      <c r="L10" s="1">
        <v>0</v>
      </c>
      <c r="M10" s="1">
        <v>0.0835</v>
      </c>
      <c r="N10">
        <v>686</v>
      </c>
      <c r="O10">
        <v>519</v>
      </c>
      <c r="P10">
        <v>248</v>
      </c>
      <c r="Q10" s="3">
        <v>1453</v>
      </c>
      <c r="R10" s="1">
        <f t="shared" si="4"/>
        <v>2.8423156163402474E-06</v>
      </c>
      <c r="S10">
        <v>207</v>
      </c>
      <c r="T10">
        <v>7.02</v>
      </c>
      <c r="U10" s="4">
        <v>0.01</v>
      </c>
      <c r="V10" s="4">
        <v>0</v>
      </c>
      <c r="W10" s="1">
        <f t="shared" si="0"/>
        <v>0.17307999999999998</v>
      </c>
      <c r="X10" s="1">
        <f t="shared" si="1"/>
        <v>0.11447999999999998</v>
      </c>
      <c r="Y10" s="1">
        <v>0.14378</v>
      </c>
      <c r="Z10">
        <v>2.93</v>
      </c>
      <c r="AA10" s="6">
        <f t="shared" si="3"/>
        <v>4.0866813931740076E-07</v>
      </c>
    </row>
    <row r="11" spans="1:27" ht="12.75">
      <c r="A11">
        <v>12</v>
      </c>
      <c r="B11" s="3">
        <v>53596</v>
      </c>
      <c r="C11">
        <v>8.69</v>
      </c>
      <c r="D11" s="3">
        <v>7215</v>
      </c>
      <c r="E11" s="1">
        <f t="shared" si="2"/>
        <v>0.1346182550936637</v>
      </c>
      <c r="F11" s="1">
        <v>0.4729</v>
      </c>
      <c r="G11" s="1">
        <v>0.3704</v>
      </c>
      <c r="H11" s="1">
        <v>0.1567</v>
      </c>
      <c r="I11" s="1">
        <v>0.5608</v>
      </c>
      <c r="J11" s="1">
        <v>0.4392</v>
      </c>
      <c r="K11" s="1">
        <v>0</v>
      </c>
      <c r="L11" s="1">
        <v>0.0001</v>
      </c>
      <c r="M11" s="1">
        <v>0.0979</v>
      </c>
      <c r="N11" s="3">
        <v>2916</v>
      </c>
      <c r="O11" s="3">
        <v>2284</v>
      </c>
      <c r="P11">
        <v>966</v>
      </c>
      <c r="Q11" s="3">
        <v>6166</v>
      </c>
      <c r="R11" s="1">
        <f t="shared" si="4"/>
        <v>1.2061746793086006E-05</v>
      </c>
      <c r="S11">
        <v>660</v>
      </c>
      <c r="T11">
        <v>9.34</v>
      </c>
      <c r="U11" s="4">
        <v>0.05</v>
      </c>
      <c r="V11" s="4">
        <v>0.01</v>
      </c>
      <c r="W11" s="1">
        <f t="shared" si="0"/>
        <v>0.14881</v>
      </c>
      <c r="X11" s="1">
        <f t="shared" si="1"/>
        <v>0.12041</v>
      </c>
      <c r="Y11" s="1">
        <v>0.13461</v>
      </c>
      <c r="Z11">
        <v>1.42</v>
      </c>
      <c r="AA11" s="6">
        <f t="shared" si="3"/>
        <v>1.6236317358173074E-06</v>
      </c>
    </row>
    <row r="12" spans="1:27" ht="12.75">
      <c r="A12">
        <v>11</v>
      </c>
      <c r="B12" s="3">
        <v>120157</v>
      </c>
      <c r="C12">
        <v>8.85</v>
      </c>
      <c r="D12" s="3">
        <v>13613</v>
      </c>
      <c r="E12" s="1">
        <f t="shared" si="2"/>
        <v>0.11329344108125203</v>
      </c>
      <c r="F12" s="1">
        <v>0.4671</v>
      </c>
      <c r="G12" s="1">
        <v>0.3809</v>
      </c>
      <c r="H12" s="1">
        <v>0.152</v>
      </c>
      <c r="I12" s="1">
        <v>0.5508</v>
      </c>
      <c r="J12" s="1">
        <v>0.4492</v>
      </c>
      <c r="K12" s="1">
        <v>0</v>
      </c>
      <c r="L12" s="1">
        <v>0.0001</v>
      </c>
      <c r="M12" s="1">
        <v>0.0913</v>
      </c>
      <c r="N12" s="3">
        <v>6345</v>
      </c>
      <c r="O12" s="3">
        <v>5174</v>
      </c>
      <c r="P12" s="3">
        <v>2064</v>
      </c>
      <c r="Q12" s="3">
        <v>13583</v>
      </c>
      <c r="R12" s="1">
        <f t="shared" si="4"/>
        <v>2.6570662778217194E-05</v>
      </c>
      <c r="S12" s="3">
        <v>1390</v>
      </c>
      <c r="T12">
        <v>9.77</v>
      </c>
      <c r="U12" s="4">
        <v>0.12</v>
      </c>
      <c r="V12" s="4">
        <v>0.01</v>
      </c>
      <c r="W12" s="1">
        <f t="shared" si="0"/>
        <v>0.12289</v>
      </c>
      <c r="X12" s="1">
        <f t="shared" si="1"/>
        <v>0.10369</v>
      </c>
      <c r="Y12" s="1">
        <v>0.11329</v>
      </c>
      <c r="Z12">
        <v>0.96</v>
      </c>
      <c r="AA12" s="6">
        <f t="shared" si="3"/>
        <v>3.010190386144226E-06</v>
      </c>
    </row>
    <row r="13" spans="1:27" ht="12.75">
      <c r="A13">
        <v>10</v>
      </c>
      <c r="B13" s="3">
        <v>665696</v>
      </c>
      <c r="C13">
        <v>8.87</v>
      </c>
      <c r="D13" s="3">
        <v>61053</v>
      </c>
      <c r="E13" s="1">
        <f t="shared" si="2"/>
        <v>0.09171303417776282</v>
      </c>
      <c r="F13" s="1">
        <v>0.4592</v>
      </c>
      <c r="G13" s="1">
        <v>0.3954</v>
      </c>
      <c r="H13" s="1">
        <v>0.1454</v>
      </c>
      <c r="I13" s="1">
        <v>0.5374</v>
      </c>
      <c r="J13" s="1">
        <v>0.4626</v>
      </c>
      <c r="K13" s="1">
        <v>0.0001</v>
      </c>
      <c r="L13" s="1">
        <v>0.0008</v>
      </c>
      <c r="M13" s="1">
        <v>0.0828</v>
      </c>
      <c r="N13" s="3">
        <v>34479</v>
      </c>
      <c r="O13" s="3">
        <v>29684</v>
      </c>
      <c r="P13" s="3">
        <v>10914</v>
      </c>
      <c r="Q13" s="3">
        <v>75077</v>
      </c>
      <c r="R13" s="1">
        <f t="shared" si="4"/>
        <v>0.00014686340641980507</v>
      </c>
      <c r="S13" s="3">
        <v>6875</v>
      </c>
      <c r="T13">
        <v>10.92</v>
      </c>
      <c r="U13" s="4">
        <v>0.67</v>
      </c>
      <c r="V13" s="4">
        <v>0.06</v>
      </c>
      <c r="W13" s="1">
        <f t="shared" si="0"/>
        <v>0.09581</v>
      </c>
      <c r="X13" s="1">
        <f t="shared" si="1"/>
        <v>0.08761</v>
      </c>
      <c r="Y13" s="1">
        <v>0.09171</v>
      </c>
      <c r="Z13">
        <v>0.41</v>
      </c>
      <c r="AA13" s="6">
        <f t="shared" si="3"/>
        <v>1.3468843002760323E-05</v>
      </c>
    </row>
    <row r="14" spans="1:27" ht="12.75">
      <c r="A14">
        <v>9</v>
      </c>
      <c r="B14" s="3">
        <v>1143282</v>
      </c>
      <c r="C14">
        <v>8.88</v>
      </c>
      <c r="D14" s="3">
        <v>94184</v>
      </c>
      <c r="E14" s="1">
        <f t="shared" si="2"/>
        <v>0.08238037509555822</v>
      </c>
      <c r="F14" s="1">
        <v>0.4581</v>
      </c>
      <c r="G14" s="1">
        <v>0.4023</v>
      </c>
      <c r="H14" s="1">
        <v>0.1395</v>
      </c>
      <c r="I14" s="1">
        <v>0.5324</v>
      </c>
      <c r="J14" s="1">
        <v>0.4676</v>
      </c>
      <c r="K14" s="1">
        <v>0.0003</v>
      </c>
      <c r="L14" s="1">
        <v>0.0013</v>
      </c>
      <c r="M14" s="1">
        <v>0.0763</v>
      </c>
      <c r="N14" s="3">
        <v>58986</v>
      </c>
      <c r="O14" s="3">
        <v>51798</v>
      </c>
      <c r="P14" s="3">
        <v>17966</v>
      </c>
      <c r="Q14" s="3">
        <v>128750</v>
      </c>
      <c r="R14" s="1">
        <f t="shared" si="4"/>
        <v>0.0002518569412276716</v>
      </c>
      <c r="S14" s="3">
        <v>11527</v>
      </c>
      <c r="T14">
        <v>11.17</v>
      </c>
      <c r="U14" s="4">
        <v>1.14</v>
      </c>
      <c r="V14" s="4">
        <v>0.09</v>
      </c>
      <c r="W14" s="1">
        <f t="shared" si="0"/>
        <v>0.08548</v>
      </c>
      <c r="X14" s="1">
        <f t="shared" si="1"/>
        <v>0.07927999999999999</v>
      </c>
      <c r="Y14" s="1">
        <v>0.08238</v>
      </c>
      <c r="Z14">
        <v>0.31</v>
      </c>
      <c r="AA14" s="6">
        <f t="shared" si="3"/>
        <v>2.0747974818335587E-05</v>
      </c>
    </row>
    <row r="15" spans="1:27" ht="12.75">
      <c r="A15">
        <v>8</v>
      </c>
      <c r="B15" s="3">
        <v>6177494</v>
      </c>
      <c r="C15">
        <v>8.91</v>
      </c>
      <c r="D15" s="3">
        <v>429904</v>
      </c>
      <c r="E15" s="1">
        <f t="shared" si="2"/>
        <v>0.06959197370325249</v>
      </c>
      <c r="F15" s="1">
        <v>0.4569</v>
      </c>
      <c r="G15" s="1">
        <v>0.4124</v>
      </c>
      <c r="H15" s="1">
        <v>0.1307</v>
      </c>
      <c r="I15" s="1">
        <v>0.5256</v>
      </c>
      <c r="J15" s="1">
        <v>0.4744</v>
      </c>
      <c r="K15" s="1">
        <v>0.0014</v>
      </c>
      <c r="L15" s="1">
        <v>0.0071</v>
      </c>
      <c r="M15" s="1">
        <v>0.0691</v>
      </c>
      <c r="N15" s="3">
        <v>316623</v>
      </c>
      <c r="O15" s="3">
        <v>285760</v>
      </c>
      <c r="P15" s="3">
        <v>90581</v>
      </c>
      <c r="Q15" s="3">
        <v>692964</v>
      </c>
      <c r="R15" s="1">
        <f t="shared" si="4"/>
        <v>0.0013555556770554738</v>
      </c>
      <c r="S15" s="3">
        <v>56456</v>
      </c>
      <c r="T15">
        <v>12.27</v>
      </c>
      <c r="U15" s="4">
        <v>6.18</v>
      </c>
      <c r="V15" s="4">
        <v>0.43</v>
      </c>
      <c r="W15" s="1">
        <f t="shared" si="0"/>
        <v>0.07089</v>
      </c>
      <c r="X15" s="1">
        <f t="shared" si="1"/>
        <v>0.06829</v>
      </c>
      <c r="Y15" s="1">
        <v>0.06959</v>
      </c>
      <c r="Z15">
        <v>0.13</v>
      </c>
      <c r="AA15" s="6">
        <f t="shared" si="3"/>
        <v>9.433311956629041E-05</v>
      </c>
    </row>
    <row r="16" spans="1:27" ht="12.75">
      <c r="A16">
        <v>7</v>
      </c>
      <c r="B16" s="3">
        <v>8526037</v>
      </c>
      <c r="C16">
        <v>8.93</v>
      </c>
      <c r="D16" s="3">
        <v>522940</v>
      </c>
      <c r="E16" s="1">
        <f t="shared" si="2"/>
        <v>0.06133447462167945</v>
      </c>
      <c r="F16" s="1">
        <v>0.4549</v>
      </c>
      <c r="G16" s="1">
        <v>0.4172</v>
      </c>
      <c r="H16" s="1">
        <v>0.1279</v>
      </c>
      <c r="I16" s="1">
        <v>0.5216</v>
      </c>
      <c r="J16" s="1">
        <v>0.4784</v>
      </c>
      <c r="K16" s="1">
        <v>0.0019</v>
      </c>
      <c r="L16" s="1">
        <v>0.0098</v>
      </c>
      <c r="M16" s="1">
        <v>0.0604</v>
      </c>
      <c r="N16" s="3">
        <v>434436</v>
      </c>
      <c r="O16" s="3">
        <v>398484</v>
      </c>
      <c r="P16" s="3">
        <v>122158</v>
      </c>
      <c r="Q16" s="3">
        <v>955078</v>
      </c>
      <c r="R16" s="1">
        <f t="shared" si="4"/>
        <v>0.0018682953298162497</v>
      </c>
      <c r="S16" s="3">
        <v>73489</v>
      </c>
      <c r="T16">
        <v>13</v>
      </c>
      <c r="U16" s="4">
        <v>8.53</v>
      </c>
      <c r="V16" s="4">
        <v>0.52</v>
      </c>
      <c r="W16" s="1">
        <f t="shared" si="0"/>
        <v>0.06243</v>
      </c>
      <c r="X16" s="1">
        <f t="shared" si="1"/>
        <v>0.060230000000000006</v>
      </c>
      <c r="Y16" s="1">
        <v>0.06133</v>
      </c>
      <c r="Z16">
        <v>0.11</v>
      </c>
      <c r="AA16" s="6">
        <f t="shared" si="3"/>
        <v>0.00011458255257763059</v>
      </c>
    </row>
    <row r="17" spans="1:27" ht="12.75">
      <c r="A17">
        <v>6</v>
      </c>
      <c r="B17" s="3">
        <v>37863744</v>
      </c>
      <c r="C17">
        <v>8.95</v>
      </c>
      <c r="D17" s="3">
        <v>1868833</v>
      </c>
      <c r="E17" s="1">
        <f t="shared" si="2"/>
        <v>0.0493567936652012</v>
      </c>
      <c r="F17" s="1">
        <v>0.4518</v>
      </c>
      <c r="G17" s="1">
        <v>0.4254</v>
      </c>
      <c r="H17" s="1">
        <v>0.1228</v>
      </c>
      <c r="I17" s="1">
        <v>0.5151</v>
      </c>
      <c r="J17" s="1">
        <v>0.4849</v>
      </c>
      <c r="K17" s="1">
        <v>0.0083</v>
      </c>
      <c r="L17" s="1">
        <v>0.0435</v>
      </c>
      <c r="M17" s="1">
        <v>0.0483</v>
      </c>
      <c r="N17" s="3">
        <v>1911513</v>
      </c>
      <c r="O17" s="3">
        <v>1799693</v>
      </c>
      <c r="P17" s="3">
        <v>519740</v>
      </c>
      <c r="Q17" s="3">
        <v>4230946</v>
      </c>
      <c r="R17" s="1">
        <f t="shared" si="4"/>
        <v>0.008276451402403514</v>
      </c>
      <c r="S17" s="3">
        <v>305032</v>
      </c>
      <c r="T17">
        <v>13.87</v>
      </c>
      <c r="U17" s="4">
        <v>37.86</v>
      </c>
      <c r="V17" s="4">
        <v>1.87</v>
      </c>
      <c r="W17" s="1">
        <f t="shared" si="0"/>
        <v>0.04986</v>
      </c>
      <c r="X17" s="1">
        <f t="shared" si="1"/>
        <v>0.04886</v>
      </c>
      <c r="Y17" s="1">
        <v>0.04936</v>
      </c>
      <c r="Z17">
        <v>0.05</v>
      </c>
      <c r="AA17" s="6">
        <f t="shared" si="3"/>
        <v>0.00040852564122263746</v>
      </c>
    </row>
    <row r="18" spans="1:27" ht="12.75">
      <c r="A18">
        <v>5</v>
      </c>
      <c r="B18" s="3">
        <v>44622720</v>
      </c>
      <c r="C18">
        <v>8.96</v>
      </c>
      <c r="D18" s="3">
        <v>1871133</v>
      </c>
      <c r="E18" s="1">
        <f t="shared" si="2"/>
        <v>0.04193229368357644</v>
      </c>
      <c r="F18" s="1">
        <v>0.4497</v>
      </c>
      <c r="G18" s="1">
        <v>0.4302</v>
      </c>
      <c r="H18" s="1">
        <v>0.1201</v>
      </c>
      <c r="I18" s="1">
        <v>0.511</v>
      </c>
      <c r="J18" s="1">
        <v>0.489</v>
      </c>
      <c r="K18" s="1">
        <v>0.0097</v>
      </c>
      <c r="L18" s="1">
        <v>0.0512</v>
      </c>
      <c r="M18" s="1">
        <v>0.0359</v>
      </c>
      <c r="N18" s="3">
        <v>2239295</v>
      </c>
      <c r="O18" s="3">
        <v>2142519</v>
      </c>
      <c r="P18" s="3">
        <v>598190</v>
      </c>
      <c r="Q18" s="3">
        <v>4980004</v>
      </c>
      <c r="R18" s="1">
        <f t="shared" si="4"/>
        <v>0.009741736502847143</v>
      </c>
      <c r="S18" s="3">
        <v>343594</v>
      </c>
      <c r="T18">
        <v>14.49</v>
      </c>
      <c r="U18" s="4">
        <v>44.62</v>
      </c>
      <c r="V18" s="4">
        <v>1.87</v>
      </c>
      <c r="W18" s="1">
        <f t="shared" si="0"/>
        <v>0.04243</v>
      </c>
      <c r="X18" s="1">
        <f t="shared" si="1"/>
        <v>0.04143</v>
      </c>
      <c r="Y18" s="1">
        <v>0.04193</v>
      </c>
      <c r="Z18">
        <v>0.05</v>
      </c>
      <c r="AA18" s="6">
        <f t="shared" si="3"/>
        <v>0.00040847101156438073</v>
      </c>
    </row>
    <row r="19" spans="1:27" ht="12.75">
      <c r="A19">
        <v>4</v>
      </c>
      <c r="B19" s="3">
        <v>115775488</v>
      </c>
      <c r="C19">
        <v>6.75</v>
      </c>
      <c r="D19" s="3">
        <v>3587915</v>
      </c>
      <c r="E19" s="1">
        <f t="shared" si="2"/>
        <v>0.030990281811638747</v>
      </c>
      <c r="F19" s="1">
        <v>0.4468</v>
      </c>
      <c r="G19" s="1">
        <v>0.4372</v>
      </c>
      <c r="H19" s="1">
        <v>0.116</v>
      </c>
      <c r="I19" s="1">
        <v>0.5054</v>
      </c>
      <c r="J19" s="1">
        <v>0.4946</v>
      </c>
      <c r="K19" s="1">
        <v>0.0336</v>
      </c>
      <c r="L19" s="1">
        <v>0.1329</v>
      </c>
      <c r="M19" s="1">
        <v>0.0275</v>
      </c>
      <c r="N19" s="3">
        <v>7663400</v>
      </c>
      <c r="O19" s="3">
        <v>7499360</v>
      </c>
      <c r="P19" s="3">
        <v>1989804</v>
      </c>
      <c r="Q19" s="3">
        <v>17152564</v>
      </c>
      <c r="R19" s="1">
        <f t="shared" si="4"/>
        <v>0.033553338277684475</v>
      </c>
      <c r="S19" s="3">
        <v>1097375</v>
      </c>
      <c r="T19">
        <v>15.63</v>
      </c>
      <c r="U19" s="4">
        <v>115.78</v>
      </c>
      <c r="V19" s="4">
        <v>3.59</v>
      </c>
      <c r="W19" s="1">
        <f t="shared" si="0"/>
        <v>0.03126</v>
      </c>
      <c r="X19" s="1">
        <f t="shared" si="1"/>
        <v>0.03072</v>
      </c>
      <c r="Y19" s="1">
        <v>0.03099</v>
      </c>
      <c r="Z19">
        <v>0.027</v>
      </c>
      <c r="AA19" s="6">
        <f t="shared" si="3"/>
        <v>0.001039817953225442</v>
      </c>
    </row>
    <row r="20" spans="1:27" ht="12.75">
      <c r="A20">
        <v>3</v>
      </c>
      <c r="B20" s="3">
        <v>85353552</v>
      </c>
      <c r="C20">
        <v>4.5</v>
      </c>
      <c r="D20" s="3">
        <v>1976103</v>
      </c>
      <c r="E20" s="1">
        <f t="shared" si="2"/>
        <v>0.023151971461011958</v>
      </c>
      <c r="F20" s="1">
        <v>0.4447</v>
      </c>
      <c r="G20" s="1">
        <v>0.4448</v>
      </c>
      <c r="H20" s="1">
        <v>0.1105</v>
      </c>
      <c r="I20" s="1">
        <v>0.4999</v>
      </c>
      <c r="J20" s="1">
        <v>0.5001</v>
      </c>
      <c r="K20" s="1">
        <v>0.0371</v>
      </c>
      <c r="L20" s="1">
        <v>0.098</v>
      </c>
      <c r="M20" s="1">
        <v>0.0232</v>
      </c>
      <c r="N20" s="3">
        <v>8430167</v>
      </c>
      <c r="O20" s="3">
        <v>8433372</v>
      </c>
      <c r="P20" s="3">
        <v>2094641</v>
      </c>
      <c r="Q20" s="3">
        <v>18958180</v>
      </c>
      <c r="R20" s="1">
        <f t="shared" si="4"/>
        <v>0.037085430881892194</v>
      </c>
      <c r="S20" s="3">
        <v>1134253</v>
      </c>
      <c r="T20">
        <v>16.71</v>
      </c>
      <c r="U20" s="4">
        <v>85.35</v>
      </c>
      <c r="V20" s="4">
        <v>1.98</v>
      </c>
      <c r="W20" s="1">
        <f t="shared" si="0"/>
        <v>0.02341</v>
      </c>
      <c r="X20" s="1">
        <f t="shared" si="1"/>
        <v>0.02289</v>
      </c>
      <c r="Y20" s="1">
        <v>0.02315</v>
      </c>
      <c r="Z20">
        <v>0.026</v>
      </c>
      <c r="AA20" s="6">
        <f t="shared" si="3"/>
        <v>0.0008585277249158043</v>
      </c>
    </row>
    <row r="21" spans="1:27" ht="12.75">
      <c r="A21">
        <v>2</v>
      </c>
      <c r="B21" s="3">
        <v>107897728</v>
      </c>
      <c r="C21">
        <v>2.25</v>
      </c>
      <c r="D21" s="3">
        <v>1554680</v>
      </c>
      <c r="E21" s="1">
        <f t="shared" si="2"/>
        <v>0.014408829813358072</v>
      </c>
      <c r="F21" s="1">
        <v>0.4424</v>
      </c>
      <c r="G21" s="1">
        <v>0.4608</v>
      </c>
      <c r="H21" s="1">
        <v>0.0968</v>
      </c>
      <c r="I21" s="1">
        <v>0.4898</v>
      </c>
      <c r="J21" s="1">
        <v>0.5102</v>
      </c>
      <c r="K21" s="1">
        <v>0.094</v>
      </c>
      <c r="L21" s="1">
        <v>0.1239</v>
      </c>
      <c r="M21" s="1">
        <v>0.022</v>
      </c>
      <c r="N21" s="3">
        <v>21255598</v>
      </c>
      <c r="O21" s="3">
        <v>22138584</v>
      </c>
      <c r="P21" s="3">
        <v>4648160</v>
      </c>
      <c r="Q21" s="3">
        <v>48042344</v>
      </c>
      <c r="R21" s="1">
        <f t="shared" si="4"/>
        <v>0.09397901211066083</v>
      </c>
      <c r="S21" s="3">
        <v>2654564</v>
      </c>
      <c r="T21">
        <v>18.1</v>
      </c>
      <c r="U21" s="4">
        <v>107.9</v>
      </c>
      <c r="V21" s="4">
        <v>1.55</v>
      </c>
      <c r="W21" s="1">
        <f t="shared" si="0"/>
        <v>0.01457</v>
      </c>
      <c r="X21" s="1">
        <f t="shared" si="1"/>
        <v>0.014249999999999999</v>
      </c>
      <c r="Y21" s="1">
        <v>0.01441</v>
      </c>
      <c r="Z21">
        <v>0.016</v>
      </c>
      <c r="AA21" s="6">
        <f t="shared" si="3"/>
        <v>0.0013542375645146224</v>
      </c>
    </row>
    <row r="22" spans="1:27" ht="12.75">
      <c r="A22">
        <v>1</v>
      </c>
      <c r="B22" s="3">
        <v>53129884</v>
      </c>
      <c r="C22">
        <v>1.13</v>
      </c>
      <c r="D22" s="3">
        <v>354539</v>
      </c>
      <c r="E22" s="1">
        <f t="shared" si="2"/>
        <v>0.00667306181206795</v>
      </c>
      <c r="F22" s="1">
        <v>0.4403</v>
      </c>
      <c r="G22" s="1">
        <v>0.4739</v>
      </c>
      <c r="H22" s="1">
        <v>0.0858</v>
      </c>
      <c r="I22" s="1">
        <v>0.4816</v>
      </c>
      <c r="J22" s="1">
        <v>0.5184</v>
      </c>
      <c r="K22" s="1">
        <v>0.0923</v>
      </c>
      <c r="L22" s="1">
        <v>0.061</v>
      </c>
      <c r="M22" s="1">
        <v>0.022</v>
      </c>
      <c r="N22" s="3">
        <v>20770784</v>
      </c>
      <c r="O22" s="3">
        <v>22359564</v>
      </c>
      <c r="P22" s="3">
        <v>4047400</v>
      </c>
      <c r="Q22" s="3">
        <v>47177752</v>
      </c>
      <c r="R22" s="1">
        <f t="shared" si="4"/>
        <v>0.0922877228172246</v>
      </c>
      <c r="S22" s="3">
        <v>2419056</v>
      </c>
      <c r="T22">
        <v>19.5</v>
      </c>
      <c r="U22" s="4">
        <v>53.13</v>
      </c>
      <c r="V22" s="4">
        <v>0.35</v>
      </c>
      <c r="W22" s="1">
        <f t="shared" si="0"/>
        <v>0.00683</v>
      </c>
      <c r="X22" s="1">
        <f t="shared" si="1"/>
        <v>0.006509999999999999</v>
      </c>
      <c r="Y22" s="1">
        <v>0.00667</v>
      </c>
      <c r="Z22">
        <v>0.016</v>
      </c>
      <c r="AA22" s="6">
        <f t="shared" si="3"/>
        <v>0.000615559111190888</v>
      </c>
    </row>
    <row r="23" spans="1:27" ht="12.75">
      <c r="A23">
        <v>0</v>
      </c>
      <c r="B23" s="3">
        <v>243449888</v>
      </c>
      <c r="C23">
        <v>1.12</v>
      </c>
      <c r="D23" s="3">
        <v>-856849</v>
      </c>
      <c r="E23" s="1">
        <f t="shared" si="2"/>
        <v>-0.0035196113953439158</v>
      </c>
      <c r="F23" s="1">
        <v>0.4369</v>
      </c>
      <c r="G23" s="1">
        <v>0.4804</v>
      </c>
      <c r="H23" s="1">
        <v>0.0826</v>
      </c>
      <c r="I23" s="1">
        <v>0.4763</v>
      </c>
      <c r="J23" s="1">
        <v>0.5237</v>
      </c>
      <c r="K23" s="1">
        <v>0.4252</v>
      </c>
      <c r="L23" s="1">
        <v>0.2795</v>
      </c>
      <c r="M23" s="1">
        <v>0.0219</v>
      </c>
      <c r="N23" s="3">
        <v>94977592</v>
      </c>
      <c r="O23" s="3">
        <v>104432592</v>
      </c>
      <c r="P23" s="3">
        <v>17957192</v>
      </c>
      <c r="Q23" s="3">
        <v>217367440</v>
      </c>
      <c r="R23" s="1">
        <f t="shared" si="4"/>
        <v>0.4252077558127335</v>
      </c>
      <c r="S23" s="3">
        <v>10125624</v>
      </c>
      <c r="T23">
        <v>21.47</v>
      </c>
      <c r="U23" s="4">
        <v>243.45</v>
      </c>
      <c r="V23" s="4">
        <v>-0.86</v>
      </c>
      <c r="W23" s="1">
        <f t="shared" si="0"/>
        <v>-0.00344</v>
      </c>
      <c r="X23" s="1">
        <f t="shared" si="1"/>
        <v>-0.0036000000000000003</v>
      </c>
      <c r="Y23" s="1">
        <v>-0.00352</v>
      </c>
      <c r="Z23">
        <v>0.008</v>
      </c>
      <c r="AA23" s="6">
        <f t="shared" si="3"/>
        <v>-0.001496731300460822</v>
      </c>
    </row>
    <row r="24" spans="1:27" ht="12.75">
      <c r="A24">
        <v>-1</v>
      </c>
      <c r="B24" s="3">
        <v>54651008</v>
      </c>
      <c r="C24">
        <v>1.1</v>
      </c>
      <c r="D24" s="3">
        <v>-642435</v>
      </c>
      <c r="E24" s="1">
        <f t="shared" si="2"/>
        <v>-0.011755226911825671</v>
      </c>
      <c r="F24" s="1">
        <v>0.434</v>
      </c>
      <c r="G24" s="1">
        <v>0.4833</v>
      </c>
      <c r="H24" s="1">
        <v>0.0826</v>
      </c>
      <c r="I24" s="1">
        <v>0.4731</v>
      </c>
      <c r="J24" s="1">
        <v>0.5269</v>
      </c>
      <c r="K24" s="1">
        <v>0.097</v>
      </c>
      <c r="L24" s="1">
        <v>0.0627</v>
      </c>
      <c r="M24" s="1">
        <v>0.022</v>
      </c>
      <c r="N24" s="3">
        <v>21525552</v>
      </c>
      <c r="O24" s="3">
        <v>23969542</v>
      </c>
      <c r="P24" s="3">
        <v>4098226</v>
      </c>
      <c r="Q24" s="3">
        <v>49593324</v>
      </c>
      <c r="R24" s="1">
        <f t="shared" si="4"/>
        <v>0.09701299330448836</v>
      </c>
      <c r="S24" s="3">
        <v>2080751</v>
      </c>
      <c r="T24">
        <v>23.83</v>
      </c>
      <c r="U24" s="4">
        <v>54.65</v>
      </c>
      <c r="V24" s="4">
        <v>-0.64</v>
      </c>
      <c r="W24" s="1">
        <f t="shared" si="0"/>
        <v>-0.0116</v>
      </c>
      <c r="X24" s="1">
        <f t="shared" si="1"/>
        <v>-0.01192</v>
      </c>
      <c r="Y24" s="1">
        <v>-0.01176</v>
      </c>
      <c r="Z24">
        <v>0.016</v>
      </c>
      <c r="AA24" s="6">
        <f t="shared" si="3"/>
        <v>-0.001140872801260783</v>
      </c>
    </row>
    <row r="25" spans="1:27" ht="12.75">
      <c r="A25">
        <v>-2</v>
      </c>
      <c r="B25" s="3">
        <v>56168044</v>
      </c>
      <c r="C25">
        <v>1.1</v>
      </c>
      <c r="D25" s="3">
        <v>-1057618</v>
      </c>
      <c r="E25" s="1">
        <f t="shared" si="2"/>
        <v>-0.01882953232268512</v>
      </c>
      <c r="F25" s="1">
        <v>0.4313</v>
      </c>
      <c r="G25" s="1">
        <v>0.4856</v>
      </c>
      <c r="H25" s="1">
        <v>0.0831</v>
      </c>
      <c r="I25" s="1">
        <v>0.4704</v>
      </c>
      <c r="J25" s="1">
        <v>0.5296</v>
      </c>
      <c r="K25" s="1">
        <v>0.1</v>
      </c>
      <c r="L25" s="1">
        <v>0.0645</v>
      </c>
      <c r="M25" s="1">
        <v>0.0216</v>
      </c>
      <c r="N25" s="3">
        <v>22040960</v>
      </c>
      <c r="O25" s="3">
        <v>24811452</v>
      </c>
      <c r="P25" s="3">
        <v>4245769</v>
      </c>
      <c r="Q25" s="3">
        <v>51098184</v>
      </c>
      <c r="R25" s="1">
        <f t="shared" si="4"/>
        <v>0.09995675591866991</v>
      </c>
      <c r="S25" s="3">
        <v>1963078</v>
      </c>
      <c r="T25">
        <v>26.03</v>
      </c>
      <c r="U25" s="4">
        <v>56.17</v>
      </c>
      <c r="V25" s="4">
        <v>-1.06</v>
      </c>
      <c r="W25" s="1">
        <f t="shared" si="0"/>
        <v>-0.01867</v>
      </c>
      <c r="X25" s="1">
        <f t="shared" si="1"/>
        <v>-0.01899</v>
      </c>
      <c r="Y25" s="1">
        <v>-0.01883</v>
      </c>
      <c r="Z25">
        <v>0.016</v>
      </c>
      <c r="AA25" s="6">
        <f t="shared" si="3"/>
        <v>-0.0018821857139485543</v>
      </c>
    </row>
    <row r="26" spans="1:27" ht="12.75">
      <c r="A26">
        <v>-3</v>
      </c>
      <c r="B26" s="3">
        <v>22006720</v>
      </c>
      <c r="C26">
        <v>1.1</v>
      </c>
      <c r="D26" s="3">
        <v>-593047</v>
      </c>
      <c r="E26" s="1">
        <f t="shared" si="2"/>
        <v>-0.02694845029154731</v>
      </c>
      <c r="F26" s="1">
        <v>0.4281</v>
      </c>
      <c r="G26" s="1">
        <v>0.488</v>
      </c>
      <c r="H26" s="1">
        <v>0.0838</v>
      </c>
      <c r="I26" s="1">
        <v>0.4673</v>
      </c>
      <c r="J26" s="1">
        <v>0.5327</v>
      </c>
      <c r="K26" s="1">
        <v>0.0393</v>
      </c>
      <c r="L26" s="1">
        <v>0.0253</v>
      </c>
      <c r="M26" s="1">
        <v>0.0204</v>
      </c>
      <c r="N26" s="3">
        <v>8591163</v>
      </c>
      <c r="O26" s="3">
        <v>9793251</v>
      </c>
      <c r="P26" s="3">
        <v>1682067</v>
      </c>
      <c r="Q26" s="3">
        <v>20066480</v>
      </c>
      <c r="R26" s="1">
        <f t="shared" si="4"/>
        <v>0.03925345455538833</v>
      </c>
      <c r="S26" s="3">
        <v>696532</v>
      </c>
      <c r="T26">
        <v>28.81</v>
      </c>
      <c r="U26" s="4">
        <v>22.01</v>
      </c>
      <c r="V26" s="4">
        <v>-0.59</v>
      </c>
      <c r="W26" s="1">
        <f t="shared" si="0"/>
        <v>-0.0267</v>
      </c>
      <c r="X26" s="1">
        <f t="shared" si="1"/>
        <v>-0.027200000000000002</v>
      </c>
      <c r="Y26" s="1">
        <v>-0.02695</v>
      </c>
      <c r="Z26">
        <v>0.025</v>
      </c>
      <c r="AA26" s="6">
        <f t="shared" si="3"/>
        <v>-0.0010578806002677157</v>
      </c>
    </row>
    <row r="27" spans="1:27" ht="12.75">
      <c r="A27">
        <v>-4</v>
      </c>
      <c r="B27" s="3">
        <v>20075638</v>
      </c>
      <c r="C27">
        <v>1.09</v>
      </c>
      <c r="D27" s="3">
        <v>-671277</v>
      </c>
      <c r="E27" s="1">
        <f t="shared" si="2"/>
        <v>-0.03343739312294832</v>
      </c>
      <c r="F27" s="1">
        <v>0.4256</v>
      </c>
      <c r="G27" s="1">
        <v>0.4896</v>
      </c>
      <c r="H27" s="1">
        <v>0.0849</v>
      </c>
      <c r="I27" s="1">
        <v>0.465</v>
      </c>
      <c r="J27" s="1">
        <v>0.535</v>
      </c>
      <c r="K27" s="1">
        <v>0.036</v>
      </c>
      <c r="L27" s="1">
        <v>0.023</v>
      </c>
      <c r="M27" s="1">
        <v>0.0195</v>
      </c>
      <c r="N27" s="3">
        <v>7826665</v>
      </c>
      <c r="O27" s="3">
        <v>9004321</v>
      </c>
      <c r="P27" s="3">
        <v>1560884</v>
      </c>
      <c r="Q27" s="3">
        <v>18391872</v>
      </c>
      <c r="R27" s="1">
        <f t="shared" si="4"/>
        <v>0.035977635925210555</v>
      </c>
      <c r="S27" s="3">
        <v>587859</v>
      </c>
      <c r="T27">
        <v>31.29</v>
      </c>
      <c r="U27" s="4">
        <v>20.08</v>
      </c>
      <c r="V27" s="4">
        <v>-0.67</v>
      </c>
      <c r="W27" s="1">
        <f t="shared" si="0"/>
        <v>-0.033179999999999994</v>
      </c>
      <c r="X27" s="1">
        <f t="shared" si="1"/>
        <v>-0.0337</v>
      </c>
      <c r="Y27" s="1">
        <v>-0.03344</v>
      </c>
      <c r="Z27">
        <v>0.026</v>
      </c>
      <c r="AA27" s="6">
        <f t="shared" si="3"/>
        <v>-0.001203092145339041</v>
      </c>
    </row>
    <row r="28" spans="1:27" ht="12.75">
      <c r="A28">
        <v>-5</v>
      </c>
      <c r="B28" s="3">
        <v>5852826</v>
      </c>
      <c r="C28">
        <v>1.09</v>
      </c>
      <c r="D28" s="3">
        <v>-241783</v>
      </c>
      <c r="E28" s="1">
        <f t="shared" si="2"/>
        <v>-0.0413104712151019</v>
      </c>
      <c r="F28" s="1">
        <v>0.4223</v>
      </c>
      <c r="G28" s="1">
        <v>0.4913</v>
      </c>
      <c r="H28" s="1">
        <v>0.0864</v>
      </c>
      <c r="I28" s="1">
        <v>0.4623</v>
      </c>
      <c r="J28" s="1">
        <v>0.5377</v>
      </c>
      <c r="K28" s="1">
        <v>0.0105</v>
      </c>
      <c r="L28" s="1">
        <v>0.0067</v>
      </c>
      <c r="M28" s="1">
        <v>0.0183</v>
      </c>
      <c r="N28" s="3">
        <v>2272625</v>
      </c>
      <c r="O28" s="3">
        <v>2643565</v>
      </c>
      <c r="P28" s="3">
        <v>464890</v>
      </c>
      <c r="Q28" s="3">
        <v>5381080</v>
      </c>
      <c r="R28" s="1">
        <f t="shared" si="4"/>
        <v>0.01052630950913708</v>
      </c>
      <c r="S28" s="3">
        <v>153005</v>
      </c>
      <c r="T28">
        <v>35.17</v>
      </c>
      <c r="U28" s="4">
        <v>5.85</v>
      </c>
      <c r="V28" s="4">
        <v>-0.24</v>
      </c>
      <c r="W28" s="1">
        <f t="shared" si="0"/>
        <v>-0.04081</v>
      </c>
      <c r="X28" s="1">
        <f t="shared" si="1"/>
        <v>-0.04181</v>
      </c>
      <c r="Y28" s="1">
        <v>-0.04131</v>
      </c>
      <c r="Z28">
        <v>0.05</v>
      </c>
      <c r="AA28" s="6">
        <f t="shared" si="3"/>
        <v>-0.0004348418458224528</v>
      </c>
    </row>
    <row r="29" spans="1:27" ht="12.75">
      <c r="A29">
        <v>-6</v>
      </c>
      <c r="B29" s="3">
        <v>5088082</v>
      </c>
      <c r="C29">
        <v>1.08</v>
      </c>
      <c r="D29" s="3">
        <v>-228269</v>
      </c>
      <c r="E29" s="1">
        <f t="shared" si="2"/>
        <v>-0.044863467216133705</v>
      </c>
      <c r="F29" s="1">
        <v>0.4208</v>
      </c>
      <c r="G29" s="1">
        <v>0.4916</v>
      </c>
      <c r="H29" s="1">
        <v>0.0876</v>
      </c>
      <c r="I29" s="1">
        <v>0.4612</v>
      </c>
      <c r="J29" s="1">
        <v>0.5388</v>
      </c>
      <c r="K29" s="1">
        <v>0.0092</v>
      </c>
      <c r="L29" s="1">
        <v>0.0058</v>
      </c>
      <c r="M29" s="1">
        <v>0.0174</v>
      </c>
      <c r="N29" s="3">
        <v>1974037</v>
      </c>
      <c r="O29" s="3">
        <v>2306273</v>
      </c>
      <c r="P29" s="3">
        <v>411019</v>
      </c>
      <c r="Q29" s="3">
        <v>4691329</v>
      </c>
      <c r="R29" s="1">
        <f t="shared" si="4"/>
        <v>0.0091770390076324</v>
      </c>
      <c r="S29" s="3">
        <v>125600</v>
      </c>
      <c r="T29">
        <v>37.35</v>
      </c>
      <c r="U29" s="4">
        <v>5.09</v>
      </c>
      <c r="V29" s="4">
        <v>-0.23</v>
      </c>
      <c r="W29" s="1">
        <f t="shared" si="0"/>
        <v>-0.04436</v>
      </c>
      <c r="X29" s="1">
        <f t="shared" si="1"/>
        <v>-0.04536</v>
      </c>
      <c r="Y29" s="1">
        <v>-0.04486</v>
      </c>
      <c r="Z29">
        <v>0.05</v>
      </c>
      <c r="AA29" s="6">
        <f t="shared" si="3"/>
        <v>-0.0004116819698823894</v>
      </c>
    </row>
    <row r="30" spans="1:27" ht="12.75">
      <c r="A30">
        <v>-7</v>
      </c>
      <c r="B30" s="3">
        <v>1187339</v>
      </c>
      <c r="C30">
        <v>1.08</v>
      </c>
      <c r="D30" s="3">
        <v>-60700</v>
      </c>
      <c r="E30" s="1">
        <f t="shared" si="2"/>
        <v>-0.051122720638334965</v>
      </c>
      <c r="F30" s="1">
        <v>0.4186</v>
      </c>
      <c r="G30" s="1">
        <v>0.4919</v>
      </c>
      <c r="H30" s="1">
        <v>0.0894</v>
      </c>
      <c r="I30" s="1">
        <v>0.4598</v>
      </c>
      <c r="J30" s="1">
        <v>0.5402</v>
      </c>
      <c r="K30" s="1">
        <v>0.0021</v>
      </c>
      <c r="L30" s="1">
        <v>0.0014</v>
      </c>
      <c r="M30" s="1">
        <v>0.0166</v>
      </c>
      <c r="N30" s="3">
        <v>458783</v>
      </c>
      <c r="O30" s="3">
        <v>539111</v>
      </c>
      <c r="P30" s="3">
        <v>98018</v>
      </c>
      <c r="Q30" s="3">
        <v>1095912</v>
      </c>
      <c r="R30" s="1">
        <f t="shared" si="4"/>
        <v>0.0021437906343666022</v>
      </c>
      <c r="S30" s="3">
        <v>25492</v>
      </c>
      <c r="T30">
        <v>42.99</v>
      </c>
      <c r="U30" s="4">
        <v>1.19</v>
      </c>
      <c r="V30" s="4">
        <v>-0.06</v>
      </c>
      <c r="W30" s="1">
        <f t="shared" si="0"/>
        <v>-0.05002</v>
      </c>
      <c r="X30" s="1">
        <f t="shared" si="1"/>
        <v>-0.052219999999999996</v>
      </c>
      <c r="Y30" s="1">
        <v>-0.05112</v>
      </c>
      <c r="Z30">
        <v>0.11</v>
      </c>
      <c r="AA30" s="6">
        <f t="shared" si="3"/>
        <v>-0.0001095905772288207</v>
      </c>
    </row>
    <row r="31" spans="1:27" ht="12.75">
      <c r="A31">
        <v>-8</v>
      </c>
      <c r="B31" s="3">
        <v>861376</v>
      </c>
      <c r="C31">
        <v>1.08</v>
      </c>
      <c r="D31" s="3">
        <v>-47072</v>
      </c>
      <c r="E31" s="1">
        <f t="shared" si="2"/>
        <v>-0.054647447804443125</v>
      </c>
      <c r="F31" s="1">
        <v>0.4163</v>
      </c>
      <c r="G31" s="1">
        <v>0.4917</v>
      </c>
      <c r="H31" s="1">
        <v>0.092</v>
      </c>
      <c r="I31" s="1">
        <v>0.4585</v>
      </c>
      <c r="J31" s="1">
        <v>0.5415</v>
      </c>
      <c r="K31" s="1">
        <v>0.0016</v>
      </c>
      <c r="L31" s="1">
        <v>0.001</v>
      </c>
      <c r="M31" s="1">
        <v>0.0163</v>
      </c>
      <c r="N31" s="3">
        <v>331767</v>
      </c>
      <c r="O31" s="3">
        <v>391890</v>
      </c>
      <c r="P31" s="3">
        <v>73332</v>
      </c>
      <c r="Q31" s="3">
        <v>796989</v>
      </c>
      <c r="R31" s="1">
        <f t="shared" si="4"/>
        <v>0.0015590463047153458</v>
      </c>
      <c r="S31" s="3">
        <v>17540</v>
      </c>
      <c r="T31">
        <v>45.44</v>
      </c>
      <c r="U31" s="4">
        <v>0.86</v>
      </c>
      <c r="V31" s="4">
        <v>-0.05</v>
      </c>
      <c r="W31" s="1">
        <f t="shared" si="0"/>
        <v>-0.053349999999999995</v>
      </c>
      <c r="X31" s="1">
        <f t="shared" si="1"/>
        <v>-0.05595</v>
      </c>
      <c r="Y31" s="1">
        <v>-0.05465</v>
      </c>
      <c r="Z31">
        <v>0.13</v>
      </c>
      <c r="AA31" s="6">
        <f t="shared" si="3"/>
        <v>-8.520188055269364E-05</v>
      </c>
    </row>
    <row r="32" spans="1:27" ht="12.75">
      <c r="A32">
        <v>-9</v>
      </c>
      <c r="B32" s="3">
        <v>180666</v>
      </c>
      <c r="C32">
        <v>1.08</v>
      </c>
      <c r="D32" s="3">
        <v>-11878</v>
      </c>
      <c r="E32" s="1">
        <f t="shared" si="2"/>
        <v>-0.06574563005767549</v>
      </c>
      <c r="F32" s="1">
        <v>0.4118</v>
      </c>
      <c r="G32" s="1">
        <v>0.4948</v>
      </c>
      <c r="H32" s="1">
        <v>0.0935</v>
      </c>
      <c r="I32" s="1">
        <v>0.4542</v>
      </c>
      <c r="J32" s="1">
        <v>0.5458</v>
      </c>
      <c r="K32" s="1">
        <v>0.0003</v>
      </c>
      <c r="L32" s="1">
        <v>0.0002</v>
      </c>
      <c r="M32" s="1">
        <v>0.0162</v>
      </c>
      <c r="N32" s="3">
        <v>68647</v>
      </c>
      <c r="O32" s="3">
        <v>82481</v>
      </c>
      <c r="P32" s="3">
        <v>15579</v>
      </c>
      <c r="Q32" s="3">
        <v>166707</v>
      </c>
      <c r="R32" s="1">
        <f t="shared" si="4"/>
        <v>0.00032610730175721515</v>
      </c>
      <c r="S32" s="3">
        <v>3001</v>
      </c>
      <c r="T32">
        <v>55.55</v>
      </c>
      <c r="U32" s="4">
        <v>0.18</v>
      </c>
      <c r="V32" s="4">
        <v>-0.01</v>
      </c>
      <c r="W32" s="1">
        <f t="shared" si="0"/>
        <v>-0.06304000000000001</v>
      </c>
      <c r="X32" s="1">
        <f t="shared" si="1"/>
        <v>-0.06844</v>
      </c>
      <c r="Y32" s="1">
        <v>-0.06574</v>
      </c>
      <c r="Z32">
        <v>0.27</v>
      </c>
      <c r="AA32" s="6">
        <f t="shared" si="3"/>
        <v>-2.1438294017519326E-05</v>
      </c>
    </row>
    <row r="33" spans="1:27" ht="12.75">
      <c r="A33">
        <v>-10</v>
      </c>
      <c r="B33" s="3">
        <v>105587</v>
      </c>
      <c r="C33">
        <v>1.08</v>
      </c>
      <c r="D33" s="3">
        <v>-6294</v>
      </c>
      <c r="E33" s="1">
        <f t="shared" si="2"/>
        <v>-0.0596096110316611</v>
      </c>
      <c r="F33" s="1">
        <v>0.4157</v>
      </c>
      <c r="G33" s="1">
        <v>0.4901</v>
      </c>
      <c r="H33" s="1">
        <v>0.0942</v>
      </c>
      <c r="I33" s="1">
        <v>0.459</v>
      </c>
      <c r="J33" s="1">
        <v>0.541</v>
      </c>
      <c r="K33" s="1">
        <v>0.0002</v>
      </c>
      <c r="L33" s="1">
        <v>0.0001</v>
      </c>
      <c r="M33" s="1">
        <v>0.0149</v>
      </c>
      <c r="N33" s="3">
        <v>40543</v>
      </c>
      <c r="O33" s="3">
        <v>47795</v>
      </c>
      <c r="P33" s="3">
        <v>9188</v>
      </c>
      <c r="Q33" s="3">
        <v>97526</v>
      </c>
      <c r="R33" s="1">
        <f t="shared" si="4"/>
        <v>0.0001907774761178245</v>
      </c>
      <c r="S33" s="3">
        <v>1624</v>
      </c>
      <c r="T33">
        <v>60.05</v>
      </c>
      <c r="U33" s="4">
        <v>0.11</v>
      </c>
      <c r="V33" s="4">
        <v>-0.01</v>
      </c>
      <c r="W33" s="1">
        <f t="shared" si="0"/>
        <v>-0.056</v>
      </c>
      <c r="X33" s="1">
        <f t="shared" si="1"/>
        <v>-0.0632</v>
      </c>
      <c r="Y33" s="1">
        <v>-0.0596</v>
      </c>
      <c r="Z33">
        <v>0.36</v>
      </c>
      <c r="AA33" s="6">
        <f t="shared" si="3"/>
        <v>-1.137033757662234E-05</v>
      </c>
    </row>
    <row r="34" spans="1:27" ht="12.75">
      <c r="A34">
        <v>-11</v>
      </c>
      <c r="B34" s="3">
        <v>25652</v>
      </c>
      <c r="C34">
        <v>1.09</v>
      </c>
      <c r="D34" s="3">
        <v>-1781</v>
      </c>
      <c r="E34" s="1">
        <f t="shared" si="2"/>
        <v>-0.069429284266334</v>
      </c>
      <c r="F34" s="1">
        <v>0.4104</v>
      </c>
      <c r="G34" s="1">
        <v>0.4911</v>
      </c>
      <c r="H34" s="1">
        <v>0.0985</v>
      </c>
      <c r="I34" s="1">
        <v>0.4553</v>
      </c>
      <c r="J34" s="1">
        <v>0.5447</v>
      </c>
      <c r="K34" s="1">
        <v>0</v>
      </c>
      <c r="L34" s="1">
        <v>0</v>
      </c>
      <c r="M34" s="1">
        <v>0.0147</v>
      </c>
      <c r="N34" s="3">
        <v>9670</v>
      </c>
      <c r="O34" s="3">
        <v>11571</v>
      </c>
      <c r="P34" s="3">
        <v>2321</v>
      </c>
      <c r="Q34" s="3">
        <v>23562</v>
      </c>
      <c r="R34" s="1">
        <f t="shared" si="4"/>
        <v>4.6091287372476885E-05</v>
      </c>
      <c r="S34">
        <v>260</v>
      </c>
      <c r="T34">
        <v>90.62</v>
      </c>
      <c r="U34" s="4">
        <v>0.03</v>
      </c>
      <c r="V34" s="4">
        <v>0</v>
      </c>
      <c r="W34" s="1">
        <f t="shared" si="0"/>
        <v>-0.06211</v>
      </c>
      <c r="X34" s="1">
        <f t="shared" si="1"/>
        <v>-0.07671</v>
      </c>
      <c r="Y34" s="1">
        <v>-0.06941</v>
      </c>
      <c r="Z34">
        <v>0.73</v>
      </c>
      <c r="AA34" s="6">
        <f t="shared" si="3"/>
        <v>-3.1991962565236207E-06</v>
      </c>
    </row>
    <row r="35" spans="1:27" ht="12.75">
      <c r="A35">
        <v>-12</v>
      </c>
      <c r="B35" s="3">
        <v>12397</v>
      </c>
      <c r="C35">
        <v>1.09</v>
      </c>
      <c r="D35">
        <v>-763</v>
      </c>
      <c r="E35" s="1">
        <f t="shared" si="2"/>
        <v>-0.06154714850367024</v>
      </c>
      <c r="F35" s="1">
        <v>0.4138</v>
      </c>
      <c r="G35" s="1">
        <v>0.4848</v>
      </c>
      <c r="H35" s="1">
        <v>0.1014</v>
      </c>
      <c r="I35" s="1">
        <v>0.4605</v>
      </c>
      <c r="J35" s="1">
        <v>0.5395</v>
      </c>
      <c r="K35" s="1">
        <v>0</v>
      </c>
      <c r="L35" s="1">
        <v>0</v>
      </c>
      <c r="M35" s="1">
        <v>0.0145</v>
      </c>
      <c r="N35" s="3">
        <v>4707</v>
      </c>
      <c r="O35" s="3">
        <v>5515</v>
      </c>
      <c r="P35" s="3">
        <v>1153</v>
      </c>
      <c r="Q35" s="3">
        <v>11375</v>
      </c>
      <c r="R35" s="1">
        <f t="shared" si="4"/>
        <v>2.2251438496813706E-05</v>
      </c>
      <c r="S35">
        <v>135</v>
      </c>
      <c r="T35">
        <v>84.26</v>
      </c>
      <c r="U35" s="4">
        <v>0.01</v>
      </c>
      <c r="V35" s="4">
        <v>0</v>
      </c>
      <c r="W35" s="1">
        <f t="shared" si="0"/>
        <v>-0.05105</v>
      </c>
      <c r="X35" s="1">
        <f t="shared" si="1"/>
        <v>-0.07205</v>
      </c>
      <c r="Y35" s="1">
        <v>-0.06155</v>
      </c>
      <c r="Z35">
        <v>1.05</v>
      </c>
      <c r="AA35" s="6">
        <f t="shared" si="3"/>
        <v>-1.3695760394788836E-06</v>
      </c>
    </row>
    <row r="36" spans="1:27" ht="12.75">
      <c r="A36">
        <v>-13</v>
      </c>
      <c r="B36" s="3">
        <v>3789</v>
      </c>
      <c r="C36">
        <v>1.08</v>
      </c>
      <c r="D36">
        <v>-394</v>
      </c>
      <c r="E36" s="1">
        <f t="shared" si="2"/>
        <v>-0.10398522037476907</v>
      </c>
      <c r="F36" s="1">
        <v>0.3891</v>
      </c>
      <c r="G36" s="1">
        <v>0.4947</v>
      </c>
      <c r="H36" s="1">
        <v>0.1162</v>
      </c>
      <c r="I36" s="1">
        <v>0.4402</v>
      </c>
      <c r="J36" s="1">
        <v>0.5598</v>
      </c>
      <c r="K36" s="1">
        <v>0</v>
      </c>
      <c r="L36" s="1">
        <v>0</v>
      </c>
      <c r="M36" s="1">
        <v>0.0153</v>
      </c>
      <c r="N36" s="3">
        <v>1366</v>
      </c>
      <c r="O36" s="3">
        <v>1737</v>
      </c>
      <c r="P36">
        <v>408</v>
      </c>
      <c r="Q36" s="3">
        <v>3511</v>
      </c>
      <c r="R36" s="1">
        <f t="shared" si="4"/>
        <v>6.868114335148389E-06</v>
      </c>
      <c r="S36">
        <v>19</v>
      </c>
      <c r="T36">
        <v>184.79</v>
      </c>
      <c r="U36" s="4">
        <v>0</v>
      </c>
      <c r="V36" s="4">
        <v>0</v>
      </c>
      <c r="W36" s="1">
        <f t="shared" si="0"/>
        <v>-0.08495</v>
      </c>
      <c r="X36" s="1">
        <f t="shared" si="1"/>
        <v>-0.12275</v>
      </c>
      <c r="Y36" s="1">
        <v>-0.10385</v>
      </c>
      <c r="Z36">
        <v>1.89</v>
      </c>
      <c r="AA36" s="6">
        <f t="shared" si="3"/>
        <v>-7.132536737051601E-07</v>
      </c>
    </row>
    <row r="37" spans="1:27" ht="12.75">
      <c r="A37">
        <v>-14</v>
      </c>
      <c r="B37" s="3">
        <v>1549</v>
      </c>
      <c r="C37">
        <v>1.09</v>
      </c>
      <c r="D37">
        <v>-182</v>
      </c>
      <c r="E37" s="1">
        <f t="shared" si="2"/>
        <v>-0.11749515816655907</v>
      </c>
      <c r="F37" s="1">
        <v>0.3872</v>
      </c>
      <c r="G37" s="1">
        <v>0.4972</v>
      </c>
      <c r="H37" s="1">
        <v>0.1157</v>
      </c>
      <c r="I37" s="1">
        <v>0.4378</v>
      </c>
      <c r="J37" s="1">
        <v>0.5622</v>
      </c>
      <c r="K37" s="1">
        <v>0</v>
      </c>
      <c r="L37" s="1">
        <v>0</v>
      </c>
      <c r="M37" s="1">
        <v>0.0093</v>
      </c>
      <c r="N37">
        <v>549</v>
      </c>
      <c r="O37">
        <v>705</v>
      </c>
      <c r="P37">
        <v>164</v>
      </c>
      <c r="Q37" s="3">
        <v>1418</v>
      </c>
      <c r="R37" s="1">
        <f t="shared" si="4"/>
        <v>2.773849651734667E-06</v>
      </c>
      <c r="S37">
        <v>1</v>
      </c>
      <c r="T37">
        <v>1418</v>
      </c>
      <c r="U37" s="4">
        <v>0</v>
      </c>
      <c r="V37" s="4">
        <v>0</v>
      </c>
      <c r="W37" s="1">
        <f t="shared" si="0"/>
        <v>-0.08746999999999999</v>
      </c>
      <c r="X37" s="1">
        <f t="shared" si="1"/>
        <v>-0.14687</v>
      </c>
      <c r="Y37" s="1">
        <v>-0.11717</v>
      </c>
      <c r="Z37">
        <v>2.97</v>
      </c>
      <c r="AA37" s="6">
        <f t="shared" si="3"/>
        <v>-3.2501196369375095E-07</v>
      </c>
    </row>
    <row r="38" spans="1:27" ht="12.75">
      <c r="A38">
        <v>-15</v>
      </c>
      <c r="B38">
        <v>525</v>
      </c>
      <c r="C38">
        <v>1.11</v>
      </c>
      <c r="D38">
        <v>-80</v>
      </c>
      <c r="E38" s="1">
        <f t="shared" si="2"/>
        <v>-0.1523809523809524</v>
      </c>
      <c r="F38" s="1">
        <v>0.3747</v>
      </c>
      <c r="G38" s="1">
        <v>0.5284</v>
      </c>
      <c r="H38" s="1">
        <v>0.0968</v>
      </c>
      <c r="I38" s="1">
        <v>0.4149</v>
      </c>
      <c r="J38" s="1">
        <v>0.5851</v>
      </c>
      <c r="K38" s="1">
        <v>0</v>
      </c>
      <c r="L38" s="1">
        <v>0</v>
      </c>
      <c r="M38" s="1">
        <v>0.0085</v>
      </c>
      <c r="N38">
        <v>178</v>
      </c>
      <c r="O38">
        <v>251</v>
      </c>
      <c r="P38">
        <v>46</v>
      </c>
      <c r="Q38">
        <v>475</v>
      </c>
      <c r="R38" s="1">
        <f t="shared" si="4"/>
        <v>9.291809482185944E-07</v>
      </c>
      <c r="U38" s="4">
        <v>0</v>
      </c>
      <c r="V38" s="4">
        <v>0</v>
      </c>
      <c r="W38" s="1" t="e">
        <f t="shared" si="0"/>
        <v>#VALUE!</v>
      </c>
      <c r="X38" s="1" t="e">
        <f t="shared" si="1"/>
        <v>#VALUE!</v>
      </c>
      <c r="Y38" s="1">
        <v>-0.15238</v>
      </c>
      <c r="Z38" t="s">
        <v>31</v>
      </c>
      <c r="AA38" s="6">
        <f t="shared" si="3"/>
        <v>-1.415885928895494E-07</v>
      </c>
    </row>
    <row r="39" spans="1:27" ht="12.75">
      <c r="A39">
        <v>-16</v>
      </c>
      <c r="B39">
        <v>178</v>
      </c>
      <c r="C39">
        <v>1.1</v>
      </c>
      <c r="D39">
        <v>-17</v>
      </c>
      <c r="E39" s="1">
        <f t="shared" si="2"/>
        <v>-0.09550561797752809</v>
      </c>
      <c r="F39" s="1">
        <v>0.4012</v>
      </c>
      <c r="G39" s="1">
        <v>0.4938</v>
      </c>
      <c r="H39" s="1">
        <v>0.1049</v>
      </c>
      <c r="I39" s="1">
        <v>0.4483</v>
      </c>
      <c r="J39" s="1">
        <v>0.5517</v>
      </c>
      <c r="K39" s="1">
        <v>0</v>
      </c>
      <c r="L39" s="1">
        <v>0</v>
      </c>
      <c r="N39">
        <v>65</v>
      </c>
      <c r="O39">
        <v>80</v>
      </c>
      <c r="P39">
        <v>17</v>
      </c>
      <c r="Q39">
        <v>162</v>
      </c>
      <c r="R39" s="1">
        <f t="shared" si="4"/>
        <v>3.168996076029732E-07</v>
      </c>
      <c r="U39" s="4">
        <v>0</v>
      </c>
      <c r="V39" s="4">
        <v>0</v>
      </c>
      <c r="W39" s="1" t="e">
        <f t="shared" si="0"/>
        <v>#VALUE!</v>
      </c>
      <c r="X39" s="1" t="e">
        <f t="shared" si="1"/>
        <v>#VALUE!</v>
      </c>
      <c r="Y39" s="1">
        <v>-0.09551</v>
      </c>
      <c r="Z39" t="s">
        <v>31</v>
      </c>
      <c r="AA39" s="6">
        <f t="shared" si="3"/>
        <v>-3.026708152215997E-08</v>
      </c>
    </row>
    <row r="40" spans="1:27" ht="12.75">
      <c r="A40">
        <v>-17</v>
      </c>
      <c r="B40">
        <v>44</v>
      </c>
      <c r="C40">
        <v>1.07</v>
      </c>
      <c r="D40">
        <v>-7</v>
      </c>
      <c r="E40" s="1">
        <f t="shared" si="2"/>
        <v>-0.1590909090909091</v>
      </c>
      <c r="F40" s="1">
        <v>0.2927</v>
      </c>
      <c r="G40" s="1">
        <v>0.4878</v>
      </c>
      <c r="H40" s="1">
        <v>0.2195</v>
      </c>
      <c r="I40" s="1">
        <v>0.375</v>
      </c>
      <c r="J40" s="1">
        <v>0.625</v>
      </c>
      <c r="K40" s="1">
        <v>0</v>
      </c>
      <c r="L40" s="1">
        <v>0</v>
      </c>
      <c r="M40" s="1">
        <v>0.0513</v>
      </c>
      <c r="N40">
        <v>12</v>
      </c>
      <c r="O40">
        <v>20</v>
      </c>
      <c r="P40">
        <v>9</v>
      </c>
      <c r="Q40">
        <v>41</v>
      </c>
      <c r="R40" s="1">
        <f t="shared" si="4"/>
        <v>8.020298710939446E-08</v>
      </c>
      <c r="U40" s="4">
        <v>0</v>
      </c>
      <c r="V40" s="4">
        <v>0</v>
      </c>
      <c r="W40" s="1" t="e">
        <f t="shared" si="0"/>
        <v>#VALUE!</v>
      </c>
      <c r="X40" s="1" t="e">
        <f t="shared" si="1"/>
        <v>#VALUE!</v>
      </c>
      <c r="Y40" s="1">
        <v>-0.15909</v>
      </c>
      <c r="Z40" t="s">
        <v>31</v>
      </c>
      <c r="AA40" s="6">
        <f t="shared" si="3"/>
        <v>-1.2759493219233566E-08</v>
      </c>
    </row>
    <row r="41" spans="1:27" ht="12.75">
      <c r="A41">
        <v>-18</v>
      </c>
      <c r="B41">
        <v>7</v>
      </c>
      <c r="C41">
        <v>1.17</v>
      </c>
      <c r="D41">
        <v>-3</v>
      </c>
      <c r="E41" s="1">
        <f t="shared" si="2"/>
        <v>-0.42857142857142855</v>
      </c>
      <c r="F41" s="1">
        <v>0.3333</v>
      </c>
      <c r="G41" s="1">
        <v>0.6667</v>
      </c>
      <c r="I41" s="1">
        <v>0.3333</v>
      </c>
      <c r="J41" s="1">
        <v>0.6667</v>
      </c>
      <c r="K41" s="1">
        <v>0</v>
      </c>
      <c r="L41" s="1">
        <v>0</v>
      </c>
      <c r="N41">
        <v>2</v>
      </c>
      <c r="O41">
        <v>4</v>
      </c>
      <c r="Q41">
        <v>6</v>
      </c>
      <c r="R41" s="1">
        <f t="shared" si="4"/>
        <v>1.1737022503813824E-08</v>
      </c>
      <c r="U41" s="4">
        <v>0</v>
      </c>
      <c r="V41" s="4">
        <v>0</v>
      </c>
      <c r="W41" s="1" t="e">
        <f t="shared" si="0"/>
        <v>#VALUE!</v>
      </c>
      <c r="X41" s="1" t="e">
        <f t="shared" si="1"/>
        <v>#VALUE!</v>
      </c>
      <c r="Y41" s="1">
        <v>-0.42857</v>
      </c>
      <c r="Z41" t="s">
        <v>31</v>
      </c>
      <c r="AA41" s="6">
        <f t="shared" si="3"/>
        <v>-5.03013573445949E-09</v>
      </c>
    </row>
    <row r="42" spans="1:27" ht="12.75">
      <c r="A42">
        <v>-19</v>
      </c>
      <c r="B42">
        <v>4</v>
      </c>
      <c r="C42">
        <v>1</v>
      </c>
      <c r="D42">
        <v>1</v>
      </c>
      <c r="E42" s="1">
        <f t="shared" si="2"/>
        <v>0.25</v>
      </c>
      <c r="F42" s="1">
        <v>0.5</v>
      </c>
      <c r="G42" s="1">
        <v>0.25</v>
      </c>
      <c r="H42" s="1">
        <v>0.25</v>
      </c>
      <c r="I42" s="1">
        <v>0.6667</v>
      </c>
      <c r="J42" s="1">
        <v>0.3333</v>
      </c>
      <c r="K42" s="1">
        <v>0</v>
      </c>
      <c r="L42" s="1">
        <v>0</v>
      </c>
      <c r="N42">
        <v>2</v>
      </c>
      <c r="O42">
        <v>1</v>
      </c>
      <c r="P42">
        <v>1</v>
      </c>
      <c r="Q42">
        <v>4</v>
      </c>
      <c r="R42" s="1">
        <f t="shared" si="4"/>
        <v>7.824681669209216E-09</v>
      </c>
      <c r="U42" s="4">
        <v>0</v>
      </c>
      <c r="V42" s="4">
        <v>0</v>
      </c>
      <c r="W42" s="1" t="e">
        <f t="shared" si="0"/>
        <v>#VALUE!</v>
      </c>
      <c r="X42" s="1" t="e">
        <f t="shared" si="1"/>
        <v>#VALUE!</v>
      </c>
      <c r="Y42" s="1">
        <v>0.25</v>
      </c>
      <c r="Z42" t="s">
        <v>31</v>
      </c>
      <c r="AA42" s="6">
        <f t="shared" si="3"/>
        <v>1.956170417302304E-09</v>
      </c>
    </row>
    <row r="44" ht="12.75">
      <c r="AA44" s="6">
        <f>SUM(AA14:AA23)</f>
        <v>0.0034180713531352094</v>
      </c>
    </row>
    <row r="45" ht="12.75">
      <c r="AA45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Chen</dc:creator>
  <cp:keywords/>
  <dc:description/>
  <cp:lastModifiedBy>Billy Chen</cp:lastModifiedBy>
  <dcterms:created xsi:type="dcterms:W3CDTF">2004-01-27T02:45:49Z</dcterms:created>
  <dcterms:modified xsi:type="dcterms:W3CDTF">2004-01-27T22:05:18Z</dcterms:modified>
  <cp:category/>
  <cp:version/>
  <cp:contentType/>
  <cp:contentStatus/>
</cp:coreProperties>
</file>